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workbookPassword="CD64" lockStructure="1"/>
  <bookViews>
    <workbookView xWindow="0" yWindow="30" windowWidth="22980" windowHeight="9555"/>
  </bookViews>
  <sheets>
    <sheet name="Bruc 42-44" sheetId="1" r:id="rId1"/>
  </sheets>
  <calcPr calcId="145621"/>
</workbook>
</file>

<file path=xl/calcChain.xml><?xml version="1.0" encoding="utf-8"?>
<calcChain xmlns="http://schemas.openxmlformats.org/spreadsheetml/2006/main">
  <c r="G53" i="1" l="1"/>
  <c r="G54" i="1" s="1"/>
  <c r="G63" i="1" s="1"/>
  <c r="G47" i="1"/>
  <c r="G46" i="1"/>
  <c r="G45" i="1"/>
  <c r="G39" i="1"/>
  <c r="G38" i="1"/>
  <c r="G37" i="1"/>
  <c r="G36" i="1"/>
  <c r="G30" i="1"/>
  <c r="G29" i="1"/>
  <c r="G28" i="1"/>
  <c r="G27" i="1"/>
  <c r="G26" i="1"/>
  <c r="G25" i="1"/>
  <c r="G24" i="1"/>
  <c r="G23" i="1"/>
  <c r="G22" i="1"/>
  <c r="G21" i="1"/>
  <c r="G15" i="1"/>
  <c r="G14" i="1"/>
  <c r="G13" i="1"/>
  <c r="G12" i="1"/>
  <c r="G11" i="1"/>
  <c r="G10" i="1"/>
  <c r="G9" i="1"/>
  <c r="G8" i="1"/>
  <c r="G48" i="1" l="1"/>
  <c r="G62" i="1" s="1"/>
  <c r="G40" i="1"/>
  <c r="G61" i="1" s="1"/>
  <c r="G31" i="1"/>
  <c r="G60" i="1" s="1"/>
  <c r="G16" i="1"/>
  <c r="G59" i="1" s="1"/>
  <c r="G64" i="1" l="1"/>
  <c r="G68" i="1" s="1"/>
  <c r="G69" i="1" s="1"/>
  <c r="G74" i="1" s="1"/>
  <c r="G65" i="1" l="1"/>
  <c r="G76" i="1"/>
  <c r="G75" i="1"/>
  <c r="G78" i="1" l="1"/>
  <c r="G80" i="1" s="1"/>
  <c r="G81" i="1" l="1"/>
</calcChain>
</file>

<file path=xl/comments1.xml><?xml version="1.0" encoding="utf-8"?>
<comments xmlns="http://schemas.openxmlformats.org/spreadsheetml/2006/main">
  <authors>
    <author>Susana Monge</author>
  </authors>
  <commentList>
    <comment ref="E7" authorId="0">
      <text>
        <r>
          <rPr>
            <i/>
            <sz val="9"/>
            <color indexed="81"/>
            <rFont val="Tahoma"/>
            <family val="2"/>
          </rPr>
          <t>Aquest fitxer està protegit.
Només es poden modificar els valors d'aquesta columna que siguin de color groc.</t>
        </r>
      </text>
    </comment>
  </commentList>
</comments>
</file>

<file path=xl/sharedStrings.xml><?xml version="1.0" encoding="utf-8"?>
<sst xmlns="http://schemas.openxmlformats.org/spreadsheetml/2006/main" count="194" uniqueCount="104">
  <si>
    <t>PRESSUPOST</t>
  </si>
  <si>
    <t>Obra</t>
  </si>
  <si>
    <t>01</t>
  </si>
  <si>
    <t>Pressupost Pressupost Bruc 42-44</t>
  </si>
  <si>
    <t>Capítol</t>
  </si>
  <si>
    <t>Enderroc forjat pati interior i façana</t>
  </si>
  <si>
    <t>NUM.</t>
  </si>
  <si>
    <t>CODI</t>
  </si>
  <si>
    <t>UA</t>
  </si>
  <si>
    <t>DESCRIPCIÓ</t>
  </si>
  <si>
    <t>PREU</t>
  </si>
  <si>
    <t>AMIDAMENT</t>
  </si>
  <si>
    <t>IMPORT</t>
  </si>
  <si>
    <t>P214S-ZD01</t>
  </si>
  <si>
    <t>m</t>
  </si>
  <si>
    <t>PY01-ZD01</t>
  </si>
  <si>
    <t>h</t>
  </si>
  <si>
    <t>P2140-ZD01</t>
  </si>
  <si>
    <t>u</t>
  </si>
  <si>
    <t>P2140-4RRM</t>
  </si>
  <si>
    <t>P2143-4RR2</t>
  </si>
  <si>
    <t>m2</t>
  </si>
  <si>
    <t>P214NZD01</t>
  </si>
  <si>
    <t>P214O-ZD01</t>
  </si>
  <si>
    <t>P214T-4RQI</t>
  </si>
  <si>
    <t>TOTAL</t>
  </si>
  <si>
    <t>01.01</t>
  </si>
  <si>
    <t>02</t>
  </si>
  <si>
    <t>Obra nova</t>
  </si>
  <si>
    <r>
      <rPr>
        <sz val="11"/>
        <rFont val="Calibri"/>
        <family val="2"/>
        <scheme val="minor"/>
      </rPr>
      <t>P811-3F58</t>
    </r>
  </si>
  <si>
    <r>
      <rPr>
        <sz val="11"/>
        <rFont val="Calibri"/>
        <family val="2"/>
        <scheme val="minor"/>
      </rPr>
      <t>m2</t>
    </r>
  </si>
  <si>
    <r>
      <rPr>
        <sz val="11"/>
        <rFont val="Calibri"/>
        <family val="2"/>
        <scheme val="minor"/>
      </rPr>
      <t>P6125-7BKE</t>
    </r>
  </si>
  <si>
    <r>
      <rPr>
        <sz val="11"/>
        <rFont val="Calibri"/>
        <family val="2"/>
        <scheme val="minor"/>
      </rPr>
      <t>P8KA-4795</t>
    </r>
  </si>
  <si>
    <r>
      <rPr>
        <sz val="11"/>
        <rFont val="Calibri"/>
        <family val="2"/>
        <scheme val="minor"/>
      </rPr>
      <t>m</t>
    </r>
  </si>
  <si>
    <r>
      <rPr>
        <sz val="11"/>
        <rFont val="Calibri"/>
        <family val="2"/>
        <scheme val="minor"/>
      </rPr>
      <t>PAN5-ZD01</t>
    </r>
  </si>
  <si>
    <r>
      <rPr>
        <sz val="11"/>
        <rFont val="Calibri"/>
        <family val="2"/>
        <scheme val="minor"/>
      </rPr>
      <t>u</t>
    </r>
  </si>
  <si>
    <r>
      <rPr>
        <sz val="11"/>
        <rFont val="Calibri"/>
        <family val="2"/>
        <scheme val="minor"/>
      </rPr>
      <t>PAFD-ZD01</t>
    </r>
  </si>
  <si>
    <r>
      <rPr>
        <sz val="11"/>
        <rFont val="Calibri"/>
        <family val="2"/>
        <scheme val="minor"/>
      </rPr>
      <t>P7JB-5QD0</t>
    </r>
  </si>
  <si>
    <r>
      <rPr>
        <sz val="11"/>
        <rFont val="Calibri"/>
        <family val="2"/>
        <scheme val="minor"/>
      </rPr>
      <t>P7C45-5OB9</t>
    </r>
  </si>
  <si>
    <r>
      <rPr>
        <sz val="11"/>
        <rFont val="Calibri"/>
        <family val="2"/>
        <scheme val="minor"/>
      </rPr>
      <t>P6122-8FOY</t>
    </r>
  </si>
  <si>
    <r>
      <rPr>
        <sz val="11"/>
        <rFont val="Calibri"/>
        <family val="2"/>
        <scheme val="minor"/>
      </rPr>
      <t>P89I-4V8P</t>
    </r>
  </si>
  <si>
    <r>
      <rPr>
        <sz val="11"/>
        <rFont val="Calibri"/>
        <family val="2"/>
        <scheme val="minor"/>
      </rPr>
      <t>PY01-ZD02</t>
    </r>
  </si>
  <si>
    <r>
      <rPr>
        <sz val="11"/>
        <rFont val="Calibri"/>
        <family val="2"/>
        <scheme val="minor"/>
      </rPr>
      <t>h</t>
    </r>
  </si>
  <si>
    <t>01.02</t>
  </si>
  <si>
    <t>03</t>
  </si>
  <si>
    <t>Protecció espais comuns i mitjan auxiliars</t>
  </si>
  <si>
    <r>
      <rPr>
        <sz val="11"/>
        <rFont val="Calibri"/>
        <family val="2"/>
        <scheme val="minor"/>
      </rPr>
      <t>PY01-HBTU</t>
    </r>
  </si>
  <si>
    <r>
      <rPr>
        <sz val="11"/>
        <rFont val="Calibri"/>
        <family val="2"/>
        <scheme val="minor"/>
      </rPr>
      <t>P1D2-ZD01</t>
    </r>
  </si>
  <si>
    <r>
      <rPr>
        <sz val="11"/>
        <rFont val="Calibri"/>
        <family val="2"/>
        <scheme val="minor"/>
      </rPr>
      <t>0CI010</t>
    </r>
  </si>
  <si>
    <r>
      <rPr>
        <sz val="11"/>
        <rFont val="Calibri"/>
        <family val="2"/>
        <scheme val="minor"/>
      </rPr>
      <t>U</t>
    </r>
  </si>
  <si>
    <r>
      <rPr>
        <sz val="11"/>
        <rFont val="Calibri"/>
        <family val="2"/>
        <scheme val="minor"/>
      </rPr>
      <t>0CS010</t>
    </r>
  </si>
  <si>
    <r>
      <rPr>
        <sz val="11"/>
        <rFont val="Calibri"/>
        <family val="2"/>
        <scheme val="minor"/>
      </rPr>
      <t>m²</t>
    </r>
  </si>
  <si>
    <r>
      <rPr>
        <sz val="11"/>
        <rFont val="Calibri"/>
        <family val="2"/>
        <scheme val="minor"/>
      </rPr>
      <t>Subministrament i  col·locació de làmina de plàstic sobre la que es col·loca una capa de cartó arrissat fixat lateralment a tot el perímetre, sobre el solat de moqueta, fusta, pedra natural o un altre material, per protegir-ho enfront de la brutícia i  la pols generats durant els treballs de rehabilitació o reforma. També vigilància i  manteniment de la protecció mentre durin els treballs, fixació de la protecció en totes els junts amb cinta adhesiva, posterior retirada, recollida i càrrega manual sobre camió o contenidor.
Inclou: Col·locació de la protecció. Retirada de la protecció i  càrrega sobre contenidor.
Criteri d'amidament de projecte: Superfície mesurada segons documentació gràfica de Projecte.
Criteri   de   mesura  d'obra:  Es   mesurarà  la   superfície   realment executada segons especificacions de Projecte.
(P - 2)</t>
    </r>
  </si>
  <si>
    <t>01.03</t>
  </si>
  <si>
    <t>04</t>
  </si>
  <si>
    <t>Gestió de residus</t>
  </si>
  <si>
    <r>
      <rPr>
        <sz val="11"/>
        <rFont val="Calibri"/>
        <family val="2"/>
        <scheme val="minor"/>
      </rPr>
      <t>P2RA-ZD01</t>
    </r>
  </si>
  <si>
    <r>
      <rPr>
        <sz val="11"/>
        <rFont val="Calibri"/>
        <family val="2"/>
        <scheme val="minor"/>
      </rPr>
      <t>m3</t>
    </r>
  </si>
  <si>
    <r>
      <rPr>
        <sz val="11"/>
        <rFont val="Calibri"/>
        <family val="2"/>
        <scheme val="minor"/>
      </rPr>
      <t>P2R5-DT16</t>
    </r>
  </si>
  <si>
    <r>
      <rPr>
        <sz val="11"/>
        <rFont val="Calibri"/>
        <family val="2"/>
        <scheme val="minor"/>
      </rPr>
      <t>P2RA-EU6B</t>
    </r>
  </si>
  <si>
    <t>01.04</t>
  </si>
  <si>
    <t>SS</t>
  </si>
  <si>
    <t>Seguretat i Salut</t>
  </si>
  <si>
    <t>VASS01</t>
  </si>
  <si>
    <t>pa</t>
  </si>
  <si>
    <t>01.SS</t>
  </si>
  <si>
    <t>PR.3. RESUM DEL PRESSUPOST PER CAPÍTOLS</t>
  </si>
  <si>
    <t>NIVELL 2: Capítol</t>
  </si>
  <si>
    <t>Import</t>
  </si>
  <si>
    <t>NIVELL 1: Obra</t>
  </si>
  <si>
    <t>PR.4. RESUM DEL PRESSUPOST</t>
  </si>
  <si>
    <t>PRESSUPOST D'EXECUCIÓ PER CONTRACTE</t>
  </si>
  <si>
    <t>PRESSUPOST D'EXECUCIÓ MATERIAL</t>
  </si>
  <si>
    <t>13% Despeses Generals</t>
  </si>
  <si>
    <t>6% Benefici Industrial</t>
  </si>
  <si>
    <t>Subtotal</t>
  </si>
  <si>
    <t>21% IVA</t>
  </si>
  <si>
    <t>TOTAL PRESSUPOST PER CONTRACTE</t>
  </si>
  <si>
    <t xml:space="preserve">Arrancada de reixat  metàl·lic  de fins  a 2 m d'alçària,  com a màxim, amb enderroc de  l'estructura  de suports i   encoratges,a mà i   amb compressor i   càrrega manual  i   mecànica  de  runa sobre camió  o contenidor (P - 9)
</t>
  </si>
  <si>
    <t xml:space="preserve">Arrencada  de  paviment  ceràmic,  amb  mitjans  manuals  i   càrrega manual de runa sobre camió o contenidor (P - 6)
</t>
  </si>
  <si>
    <t xml:space="preserve">Enderroc de entramat d'acer, a mà i  amb martell  trencador manual  i càrrega manual de runa sobre camió o contenidor (P - 7)
</t>
  </si>
  <si>
    <t xml:space="preserve">Demolició de forjat  de semibiguetes de formigò i  entrebigat  de tauler ceràmic buit encadellat; i malla electrosoldada, en capa de compressió de formigó  armat, amb martell  pneumàtic,  i   càrrega manual  sobre camió o contenidor. El preu no inclou l'aixecat del paviment. (P - 8)
</t>
  </si>
  <si>
    <t xml:space="preserve">Enderroc de paret de tancament de maó calat de 15 cm de gruix, a mà i amb martell trencador manual i càrrega manual de runa sobre camió o contenidor (P - 10)
</t>
  </si>
  <si>
    <t xml:space="preserve">Retirada prèvia dels elements de decoració vegetal existents al pati del paviment és de relliga metàl·lica. Aquests elemenst es reubicaran en altres espais de l’Hotel (P - 24)
</t>
  </si>
  <si>
    <t xml:space="preserve">Arrencada de full i bastiment de les mampares divisòries tipus gelosia amb perfils d'alumini anoditzat, amb mitjans manuals i càrrega manual sobre camió o contenidor (P - 5)
</t>
  </si>
  <si>
    <t xml:space="preserve">Arrencada  de full  i  bastiment  de balconera  amb mitjans  manuals  i càrrega manual sobre camió o contenidor (P - 4)
</t>
  </si>
  <si>
    <t xml:space="preserve">Arrebossat reglejat sobre parament vertical exterior, a més de 3,00 m d'alçària,  amb morter de ciment  1:4, remolinat  i  lliscat  amb ciment blanc de ram de paleta 22,5 X (P - 18)
</t>
  </si>
  <si>
    <t xml:space="preserve">Paret de tancament recolzada per a revestir de gruix 14 cm, de maó calat R-15 de 290x140x190 mm, per a revestir, categoria I, LD, segons la  norma UNE-EN  771-1, col·locat  amb morter per a ram de paleta industrialitzat   M   5  (5  N/mm2) de  designació   (G) segons  norma UNE-EN 998-2 (P - 15)
</t>
  </si>
  <si>
    <t xml:space="preserve">Escopidor de 14 a 15 cm d'amplària, amb pedra artificial de morter de ciment gris, buixardada, amb trencaaigües a un cantell, col·locada amb morter mixt 1:2:10 (P - 20)
</t>
  </si>
  <si>
    <t xml:space="preserve">Tancament exterior  practicable  per a  un buit  d'obra aproximat  de 140x120 cm, amb finestra  d'alumini  anoditzat  de  dues  fulles corredisses  amb perfils  de preu alt  i  classificació  mínima  3 7A  C3 segons normes, bastiment  de base de tub d'acer galvanitzat,  i  vidre aïllant de seguretat i cambra d'aire 4+4/8/5 (P - 21)
</t>
  </si>
  <si>
    <t xml:space="preserve">Segellat  de junt  de fusteries  amb el  buit  d'obra, amb massilla  de silicona neutra, aplicada amb pistola manual, prèvia imprimació (P - 17)
</t>
  </si>
  <si>
    <t xml:space="preserve">Aïllament amb placa rígida de llana mineral de roca (MW), de densitat 86 a 95 kg/m3, de 50 mm de gruix, amb revestiment de guix laminat, col·locada amb adhesiu de formulació específica (P - 16)
</t>
  </si>
  <si>
    <t xml:space="preserve">Envà d'obra de fàbrica ceràmica formada per un full de gruix 110 mm de peça ceràmica de gran format de 700x250x110 mm col·locada amb adhesiu a base de guix per a unió de peces ceràmiques, aplacat amb placa  de guix  laminat  de 12,5 mm de gruix  adherida  amb adhesiu  a base de guix extés a tota la superfície amb llana dentada, a una cara (P - 14)
</t>
  </si>
  <si>
    <t xml:space="preserve">Pintat  de parament vertical  de guix,  amb pintura  acrílica  amb dues capes (P - 19)
</t>
  </si>
  <si>
    <t xml:space="preserve">Ajudes de ram de paleta (P - 25)
</t>
  </si>
  <si>
    <t xml:space="preserve">Desplaçament de mobiliari per a fer reparacions (P - 23)
</t>
  </si>
  <si>
    <t xml:space="preserve">Protecció de la pols i la runa de mobiliari amb vel de polietilè, de 0,25 mm de gruix adherida amb Cinta adhesiva plàstica per a làmines de polietilè. (P - 3)
</t>
  </si>
  <si>
    <t xml:space="preserve">Subministrament  de sac d'1 m3 de capacitat  i  trossejat  dels  residus inerts per al seu trnasport (P - 13)
</t>
  </si>
  <si>
    <t xml:space="preserve">Transport de residus  a instal·lació  autoritzada  de gestió  de residus, amb camió de 7 t i temps d'espera per a la càrrega a màquina, amb un recorregut de més de 15 i fins a 20 km (P - 11)
</t>
  </si>
  <si>
    <t xml:space="preserve">Disposició  controlada  en  centre de  reciclatge  de  residus  barrejats inerts amb una densitat 1 t/m3, procedents  de construcció o demolició, amb codi 17 01 07 segons la Llista Europea de Residus (P - 12)
</t>
  </si>
  <si>
    <t xml:space="preserve">Cost de les  mesures de seguretat i  salut  en funció  de la  Normativa Vigent,  consistent  en proteccions  individuals,  proteccions  col·lectives, instal·lacions de personal, medicina preventiva i  primers auxilis... (P -26)
</t>
  </si>
  <si>
    <t xml:space="preserve">Bastiment de base per a finestra, de tub d'acer galvanitzat de secció 40x20 mm2, per a un buit d'obra aproximat de 140x120 cm (P - 22)
</t>
  </si>
  <si>
    <t xml:space="preserve">Subministrament   i   col·locació   de  taulell   de  fusta,   plàstic   i   cinta adhesiva cobrint[el terra i els paraments interiors de l'ascensor en tota la  seva  altura,  per  protegir-ho  enfront  a  cops,  brutícia  i   la  pols generada pels  treballs  de rehabilitació  o reforma.  També vigilància  i manteniment   de  la   protecció   mentre durin   els   treballs,   posterior retirada, recollida i càrrega manual sobre camió o contenidor.
Inclou: Col·locació de la protecció. Retirada de la protecció i  càrrega sobre contenidor.
Criteri  d'amidament  de projecte:  Nombre d'unitats  previstes,  segons documentació gràfica de Projecte.
Criteri  de mesura d'obra: Es mesurarà el  nombre d'unitats  realment executades segons especificacions de Projecte. (P - 1)
</t>
  </si>
  <si>
    <t>ANNEX 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</si>
</sst>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###0;###0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i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vertical="top"/>
    </xf>
    <xf numFmtId="49" fontId="2" fillId="2" borderId="0" xfId="0" quotePrefix="1" applyNumberFormat="1" applyFont="1" applyFill="1" applyBorder="1" applyAlignment="1">
      <alignment vertical="top"/>
    </xf>
    <xf numFmtId="0" fontId="2" fillId="2" borderId="0" xfId="0" applyFont="1" applyFill="1" applyBorder="1" applyAlignment="1">
      <alignment horizontal="justify" vertical="top" wrapText="1"/>
    </xf>
    <xf numFmtId="4" fontId="2" fillId="2" borderId="0" xfId="0" applyNumberFormat="1" applyFont="1" applyFill="1" applyBorder="1" applyAlignment="1">
      <alignment horizontal="right" vertical="top"/>
    </xf>
    <xf numFmtId="164" fontId="2" fillId="2" borderId="0" xfId="0" applyNumberFormat="1" applyFont="1" applyFill="1" applyBorder="1" applyAlignment="1">
      <alignment horizontal="right" vertical="top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justify" vertical="center" wrapText="1"/>
    </xf>
    <xf numFmtId="4" fontId="2" fillId="0" borderId="0" xfId="0" applyNumberFormat="1" applyFont="1" applyFill="1" applyBorder="1" applyAlignment="1">
      <alignment horizontal="right" vertical="top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justify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164" fontId="3" fillId="2" borderId="2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justify" vertical="top" wrapText="1"/>
    </xf>
    <xf numFmtId="4" fontId="2" fillId="2" borderId="1" xfId="0" applyNumberFormat="1" applyFont="1" applyFill="1" applyBorder="1" applyAlignment="1">
      <alignment horizontal="right" vertical="top"/>
    </xf>
    <xf numFmtId="164" fontId="2" fillId="2" borderId="1" xfId="0" applyNumberFormat="1" applyFont="1" applyFill="1" applyBorder="1" applyAlignment="1">
      <alignment horizontal="right" vertical="top"/>
    </xf>
    <xf numFmtId="165" fontId="2" fillId="2" borderId="3" xfId="0" applyNumberFormat="1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justify" vertical="top" wrapText="1"/>
    </xf>
    <xf numFmtId="164" fontId="2" fillId="2" borderId="3" xfId="0" applyNumberFormat="1" applyFont="1" applyFill="1" applyBorder="1" applyAlignment="1">
      <alignment horizontal="right" vertical="top" wrapText="1"/>
    </xf>
    <xf numFmtId="4" fontId="2" fillId="2" borderId="3" xfId="0" applyNumberFormat="1" applyFont="1" applyFill="1" applyBorder="1" applyAlignment="1">
      <alignment horizontal="right" vertical="top" wrapText="1"/>
    </xf>
    <xf numFmtId="165" fontId="2" fillId="2" borderId="0" xfId="0" applyNumberFormat="1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vertical="top" wrapText="1"/>
    </xf>
    <xf numFmtId="164" fontId="2" fillId="2" borderId="0" xfId="0" applyNumberFormat="1" applyFont="1" applyFill="1" applyBorder="1" applyAlignment="1">
      <alignment horizontal="right" vertical="top" wrapText="1"/>
    </xf>
    <xf numFmtId="4" fontId="2" fillId="2" borderId="0" xfId="0" applyNumberFormat="1" applyFont="1" applyFill="1" applyBorder="1" applyAlignment="1">
      <alignment horizontal="right" vertical="top" wrapText="1"/>
    </xf>
    <xf numFmtId="165" fontId="2" fillId="2" borderId="4" xfId="0" applyNumberFormat="1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4" xfId="0" applyFont="1" applyFill="1" applyBorder="1" applyAlignment="1">
      <alignment horizontal="justify" vertical="top" wrapText="1"/>
    </xf>
    <xf numFmtId="4" fontId="2" fillId="0" borderId="4" xfId="0" applyNumberFormat="1" applyFont="1" applyFill="1" applyBorder="1" applyAlignment="1">
      <alignment horizontal="right" vertical="top" wrapText="1"/>
    </xf>
    <xf numFmtId="164" fontId="2" fillId="2" borderId="4" xfId="0" applyNumberFormat="1" applyFont="1" applyFill="1" applyBorder="1" applyAlignment="1">
      <alignment horizontal="right" vertical="top" wrapText="1"/>
    </xf>
    <xf numFmtId="4" fontId="2" fillId="2" borderId="4" xfId="0" applyNumberFormat="1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justify" vertical="top" wrapText="1"/>
    </xf>
    <xf numFmtId="4" fontId="3" fillId="2" borderId="1" xfId="0" applyNumberFormat="1" applyFont="1" applyFill="1" applyBorder="1" applyAlignment="1">
      <alignment horizontal="right" vertical="top"/>
    </xf>
    <xf numFmtId="164" fontId="3" fillId="2" borderId="1" xfId="0" applyNumberFormat="1" applyFont="1" applyFill="1" applyBorder="1" applyAlignment="1">
      <alignment horizontal="right" vertical="top"/>
    </xf>
    <xf numFmtId="0" fontId="2" fillId="2" borderId="6" xfId="0" applyFont="1" applyFill="1" applyBorder="1" applyAlignment="1">
      <alignment vertical="top"/>
    </xf>
    <xf numFmtId="0" fontId="2" fillId="2" borderId="6" xfId="0" applyFont="1" applyFill="1" applyBorder="1" applyAlignment="1">
      <alignment horizontal="justify" vertical="top" wrapText="1"/>
    </xf>
    <xf numFmtId="4" fontId="2" fillId="2" borderId="6" xfId="0" applyNumberFormat="1" applyFont="1" applyFill="1" applyBorder="1" applyAlignment="1">
      <alignment horizontal="right" vertical="top"/>
    </xf>
    <xf numFmtId="164" fontId="2" fillId="2" borderId="6" xfId="0" applyNumberFormat="1" applyFont="1" applyFill="1" applyBorder="1" applyAlignment="1">
      <alignment horizontal="right" vertical="top"/>
    </xf>
    <xf numFmtId="0" fontId="3" fillId="2" borderId="7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vertical="top"/>
    </xf>
    <xf numFmtId="0" fontId="3" fillId="2" borderId="7" xfId="0" quotePrefix="1" applyFont="1" applyFill="1" applyBorder="1" applyAlignment="1">
      <alignment vertical="top"/>
    </xf>
    <xf numFmtId="0" fontId="3" fillId="2" borderId="7" xfId="0" applyFont="1" applyFill="1" applyBorder="1" applyAlignment="1">
      <alignment horizontal="justify" vertical="top" wrapText="1"/>
    </xf>
    <xf numFmtId="4" fontId="3" fillId="2" borderId="7" xfId="0" applyNumberFormat="1" applyFont="1" applyFill="1" applyBorder="1" applyAlignment="1">
      <alignment horizontal="right" vertical="top"/>
    </xf>
    <xf numFmtId="164" fontId="3" fillId="2" borderId="7" xfId="0" applyNumberFormat="1" applyFont="1" applyFill="1" applyBorder="1" applyAlignment="1">
      <alignment horizontal="right" vertical="top"/>
    </xf>
    <xf numFmtId="0" fontId="2" fillId="2" borderId="7" xfId="0" applyFont="1" applyFill="1" applyBorder="1" applyAlignment="1">
      <alignment vertical="top"/>
    </xf>
    <xf numFmtId="0" fontId="2" fillId="2" borderId="7" xfId="0" applyFont="1" applyFill="1" applyBorder="1" applyAlignment="1">
      <alignment horizontal="justify" vertical="top" wrapText="1"/>
    </xf>
    <xf numFmtId="4" fontId="2" fillId="2" borderId="7" xfId="0" applyNumberFormat="1" applyFont="1" applyFill="1" applyBorder="1" applyAlignment="1">
      <alignment horizontal="right" vertical="top"/>
    </xf>
    <xf numFmtId="164" fontId="2" fillId="2" borderId="7" xfId="0" applyNumberFormat="1" applyFont="1" applyFill="1" applyBorder="1" applyAlignment="1">
      <alignment horizontal="right" vertical="top"/>
    </xf>
    <xf numFmtId="0" fontId="2" fillId="2" borderId="0" xfId="0" quotePrefix="1" applyFont="1" applyFill="1" applyBorder="1" applyAlignment="1">
      <alignment vertical="top"/>
    </xf>
    <xf numFmtId="4" fontId="3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vertical="top"/>
    </xf>
    <xf numFmtId="0" fontId="3" fillId="2" borderId="0" xfId="0" applyFont="1" applyFill="1" applyBorder="1" applyAlignment="1">
      <alignment horizontal="justify" vertical="top" wrapText="1"/>
    </xf>
    <xf numFmtId="164" fontId="3" fillId="2" borderId="0" xfId="0" applyNumberFormat="1" applyFont="1" applyFill="1" applyBorder="1" applyAlignment="1">
      <alignment horizontal="right" vertical="top"/>
    </xf>
    <xf numFmtId="0" fontId="1" fillId="2" borderId="0" xfId="0" applyFont="1" applyFill="1" applyBorder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4" fontId="1" fillId="2" borderId="0" xfId="0" applyNumberFormat="1" applyFont="1" applyFill="1" applyBorder="1" applyAlignment="1">
      <alignment horizontal="right" vertical="top"/>
    </xf>
    <xf numFmtId="164" fontId="1" fillId="2" borderId="0" xfId="0" applyNumberFormat="1" applyFont="1" applyFill="1" applyBorder="1" applyAlignment="1">
      <alignment horizontal="right" vertical="top"/>
    </xf>
    <xf numFmtId="0" fontId="0" fillId="0" borderId="0" xfId="0" applyBorder="1"/>
    <xf numFmtId="0" fontId="0" fillId="0" borderId="0" xfId="0" applyFont="1"/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justify" vertical="top" wrapText="1"/>
    </xf>
    <xf numFmtId="0" fontId="4" fillId="2" borderId="0" xfId="0" applyFont="1" applyFill="1" applyBorder="1" applyAlignment="1">
      <alignment horizontal="justify" vertical="top" wrapText="1"/>
    </xf>
    <xf numFmtId="0" fontId="4" fillId="2" borderId="4" xfId="0" applyFont="1" applyFill="1" applyBorder="1" applyAlignment="1">
      <alignment horizontal="justify" vertical="top" wrapText="1"/>
    </xf>
    <xf numFmtId="4" fontId="2" fillId="4" borderId="0" xfId="0" applyNumberFormat="1" applyFont="1" applyFill="1" applyBorder="1" applyAlignment="1" applyProtection="1">
      <alignment horizontal="right" vertical="top"/>
      <protection locked="0"/>
    </xf>
    <xf numFmtId="4" fontId="2" fillId="4" borderId="3" xfId="0" applyNumberFormat="1" applyFont="1" applyFill="1" applyBorder="1" applyAlignment="1" applyProtection="1">
      <alignment horizontal="right" vertical="top" wrapText="1"/>
      <protection locked="0"/>
    </xf>
    <xf numFmtId="4" fontId="2" fillId="4" borderId="0" xfId="0" applyNumberFormat="1" applyFont="1" applyFill="1" applyBorder="1" applyAlignment="1" applyProtection="1">
      <alignment horizontal="right" vertical="top" wrapText="1"/>
      <protection locked="0"/>
    </xf>
    <xf numFmtId="4" fontId="2" fillId="4" borderId="4" xfId="0" applyNumberFormat="1" applyFont="1" applyFill="1" applyBorder="1" applyAlignment="1" applyProtection="1">
      <alignment horizontal="right" vertical="top" wrapText="1"/>
      <protection locked="0"/>
    </xf>
    <xf numFmtId="0" fontId="3" fillId="2" borderId="6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166" fontId="3" fillId="2" borderId="0" xfId="0" applyNumberFormat="1" applyFont="1" applyFill="1" applyBorder="1" applyAlignment="1">
      <alignment horizontal="right" vertical="top"/>
    </xf>
    <xf numFmtId="0" fontId="1" fillId="2" borderId="0" xfId="0" applyFont="1" applyFill="1" applyBorder="1" applyAlignment="1">
      <alignment horizontal="left" vertical="center"/>
    </xf>
    <xf numFmtId="4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showGridLines="0" showRowColHeaders="0" tabSelected="1" zoomScaleNormal="100" workbookViewId="0">
      <selection activeCell="F8" sqref="F8"/>
    </sheetView>
  </sheetViews>
  <sheetFormatPr defaultColWidth="0" defaultRowHeight="15" zeroHeight="1" x14ac:dyDescent="0.25"/>
  <cols>
    <col min="1" max="1" width="8.42578125" customWidth="1"/>
    <col min="2" max="2" width="13.5703125" customWidth="1"/>
    <col min="3" max="3" width="7.5703125" customWidth="1"/>
    <col min="4" max="4" width="62" customWidth="1"/>
    <col min="5" max="7" width="12.5703125" customWidth="1"/>
    <col min="8" max="16384" width="8.85546875" hidden="1"/>
  </cols>
  <sheetData>
    <row r="1" spans="1:7" s="67" customFormat="1" ht="14.45" x14ac:dyDescent="0.3"/>
    <row r="2" spans="1:7" s="66" customFormat="1" ht="18" x14ac:dyDescent="0.3">
      <c r="A2" s="81" t="s">
        <v>0</v>
      </c>
      <c r="B2" s="62"/>
      <c r="C2" s="62"/>
      <c r="D2" s="63"/>
      <c r="E2" s="64"/>
      <c r="F2" s="65"/>
      <c r="G2" s="64" t="s">
        <v>103</v>
      </c>
    </row>
    <row r="3" spans="1:7" s="67" customFormat="1" thickBot="1" x14ac:dyDescent="0.35">
      <c r="A3" s="68"/>
      <c r="B3" s="38"/>
      <c r="C3" s="38"/>
      <c r="D3" s="69"/>
      <c r="E3" s="40"/>
      <c r="F3" s="41"/>
      <c r="G3" s="40"/>
    </row>
    <row r="4" spans="1:7" ht="14.45" x14ac:dyDescent="0.3">
      <c r="A4" s="1"/>
      <c r="B4" s="2"/>
      <c r="C4" s="3"/>
      <c r="D4" s="4"/>
      <c r="E4" s="5"/>
      <c r="F4" s="6"/>
      <c r="G4" s="5"/>
    </row>
    <row r="5" spans="1:7" ht="14.45" x14ac:dyDescent="0.3">
      <c r="A5" s="1" t="s">
        <v>1</v>
      </c>
      <c r="B5" s="2"/>
      <c r="C5" s="3" t="s">
        <v>2</v>
      </c>
      <c r="D5" s="4" t="s">
        <v>3</v>
      </c>
      <c r="E5" s="5"/>
      <c r="F5" s="6"/>
      <c r="G5" s="5"/>
    </row>
    <row r="6" spans="1:7" x14ac:dyDescent="0.25">
      <c r="A6" s="1" t="s">
        <v>4</v>
      </c>
      <c r="B6" s="2"/>
      <c r="C6" s="3" t="s">
        <v>2</v>
      </c>
      <c r="D6" s="4" t="s">
        <v>5</v>
      </c>
      <c r="E6" s="5"/>
      <c r="F6" s="6"/>
      <c r="G6" s="5"/>
    </row>
    <row r="7" spans="1:7" ht="30" customHeight="1" thickBot="1" x14ac:dyDescent="0.3">
      <c r="A7" s="7" t="s">
        <v>6</v>
      </c>
      <c r="B7" s="8" t="s">
        <v>7</v>
      </c>
      <c r="C7" s="8" t="s">
        <v>8</v>
      </c>
      <c r="D7" s="9" t="s">
        <v>9</v>
      </c>
      <c r="E7" s="82" t="s">
        <v>10</v>
      </c>
      <c r="F7" s="83" t="s">
        <v>11</v>
      </c>
      <c r="G7" s="82" t="s">
        <v>12</v>
      </c>
    </row>
    <row r="8" spans="1:7" ht="75" x14ac:dyDescent="0.25">
      <c r="A8" s="1">
        <v>1</v>
      </c>
      <c r="B8" s="2" t="s">
        <v>13</v>
      </c>
      <c r="C8" s="2" t="s">
        <v>14</v>
      </c>
      <c r="D8" s="4" t="s">
        <v>78</v>
      </c>
      <c r="E8" s="73">
        <v>4.83</v>
      </c>
      <c r="F8" s="6">
        <v>23.72</v>
      </c>
      <c r="G8" s="5">
        <f>E8*F8</f>
        <v>114.5676</v>
      </c>
    </row>
    <row r="9" spans="1:7" ht="60" x14ac:dyDescent="0.25">
      <c r="A9" s="1">
        <v>2</v>
      </c>
      <c r="B9" s="2" t="s">
        <v>15</v>
      </c>
      <c r="C9" s="2" t="s">
        <v>16</v>
      </c>
      <c r="D9" s="4" t="s">
        <v>83</v>
      </c>
      <c r="E9" s="10">
        <v>7.1</v>
      </c>
      <c r="F9" s="6">
        <v>16.100000000000001</v>
      </c>
      <c r="G9" s="5">
        <f t="shared" ref="G9:G15" si="0">E9*F9</f>
        <v>114.31</v>
      </c>
    </row>
    <row r="10" spans="1:7" ht="60" x14ac:dyDescent="0.25">
      <c r="A10" s="1">
        <v>3</v>
      </c>
      <c r="B10" s="2" t="s">
        <v>17</v>
      </c>
      <c r="C10" s="2" t="s">
        <v>18</v>
      </c>
      <c r="D10" s="4" t="s">
        <v>84</v>
      </c>
      <c r="E10" s="73">
        <v>25.34</v>
      </c>
      <c r="F10" s="6">
        <v>6</v>
      </c>
      <c r="G10" s="5">
        <f t="shared" si="0"/>
        <v>152.04</v>
      </c>
    </row>
    <row r="11" spans="1:7" ht="45" x14ac:dyDescent="0.25">
      <c r="A11" s="1">
        <v>4</v>
      </c>
      <c r="B11" s="2" t="s">
        <v>19</v>
      </c>
      <c r="C11" s="2" t="s">
        <v>18</v>
      </c>
      <c r="D11" s="4" t="s">
        <v>85</v>
      </c>
      <c r="E11" s="73">
        <v>25.34</v>
      </c>
      <c r="F11" s="6">
        <v>8</v>
      </c>
      <c r="G11" s="5">
        <f t="shared" si="0"/>
        <v>202.72</v>
      </c>
    </row>
    <row r="12" spans="1:7" ht="45" x14ac:dyDescent="0.25">
      <c r="A12" s="1">
        <v>5</v>
      </c>
      <c r="B12" s="2" t="s">
        <v>20</v>
      </c>
      <c r="C12" s="2" t="s">
        <v>21</v>
      </c>
      <c r="D12" s="4" t="s">
        <v>79</v>
      </c>
      <c r="E12" s="73">
        <v>7.6</v>
      </c>
      <c r="F12" s="6">
        <v>47.44</v>
      </c>
      <c r="G12" s="5">
        <f t="shared" si="0"/>
        <v>360.54399999999998</v>
      </c>
    </row>
    <row r="13" spans="1:7" ht="45" x14ac:dyDescent="0.25">
      <c r="A13" s="1">
        <v>6</v>
      </c>
      <c r="B13" s="2" t="s">
        <v>22</v>
      </c>
      <c r="C13" s="2" t="s">
        <v>21</v>
      </c>
      <c r="D13" s="4" t="s">
        <v>80</v>
      </c>
      <c r="E13" s="73">
        <v>26.62</v>
      </c>
      <c r="F13" s="6">
        <v>33.207999999999998</v>
      </c>
      <c r="G13" s="5">
        <f t="shared" si="0"/>
        <v>883.99695999999994</v>
      </c>
    </row>
    <row r="14" spans="1:7" ht="90" x14ac:dyDescent="0.25">
      <c r="A14" s="1">
        <v>7</v>
      </c>
      <c r="B14" s="2" t="s">
        <v>23</v>
      </c>
      <c r="C14" s="2" t="s">
        <v>21</v>
      </c>
      <c r="D14" s="4" t="s">
        <v>81</v>
      </c>
      <c r="E14" s="73">
        <v>56.9</v>
      </c>
      <c r="F14" s="6">
        <v>80.647999999999996</v>
      </c>
      <c r="G14" s="5">
        <f t="shared" si="0"/>
        <v>4588.8711999999996</v>
      </c>
    </row>
    <row r="15" spans="1:7" ht="60" x14ac:dyDescent="0.25">
      <c r="A15" s="1">
        <v>8</v>
      </c>
      <c r="B15" s="2" t="s">
        <v>24</v>
      </c>
      <c r="C15" s="2" t="s">
        <v>21</v>
      </c>
      <c r="D15" s="4" t="s">
        <v>82</v>
      </c>
      <c r="E15" s="73">
        <v>16.61</v>
      </c>
      <c r="F15" s="6">
        <v>27.37</v>
      </c>
      <c r="G15" s="5">
        <f t="shared" si="0"/>
        <v>454.6157</v>
      </c>
    </row>
    <row r="16" spans="1:7" x14ac:dyDescent="0.25">
      <c r="A16" s="11" t="s">
        <v>25</v>
      </c>
      <c r="B16" s="12" t="s">
        <v>4</v>
      </c>
      <c r="C16" s="12"/>
      <c r="D16" s="13" t="s">
        <v>26</v>
      </c>
      <c r="E16" s="14"/>
      <c r="F16" s="15"/>
      <c r="G16" s="14">
        <f>SUM(G8:G15)</f>
        <v>6871.6654600000002</v>
      </c>
    </row>
    <row r="17" spans="1:7" ht="15.75" thickBot="1" x14ac:dyDescent="0.3">
      <c r="A17" s="16"/>
      <c r="B17" s="17"/>
      <c r="C17" s="17"/>
      <c r="D17" s="18"/>
      <c r="E17" s="19"/>
      <c r="F17" s="20"/>
      <c r="G17" s="19"/>
    </row>
    <row r="18" spans="1:7" x14ac:dyDescent="0.25">
      <c r="A18" s="1" t="s">
        <v>1</v>
      </c>
      <c r="B18" s="2"/>
      <c r="C18" s="3" t="s">
        <v>2</v>
      </c>
      <c r="D18" s="4" t="s">
        <v>3</v>
      </c>
      <c r="E18" s="5"/>
      <c r="F18" s="6"/>
      <c r="G18" s="5"/>
    </row>
    <row r="19" spans="1:7" x14ac:dyDescent="0.25">
      <c r="A19" s="1" t="s">
        <v>4</v>
      </c>
      <c r="B19" s="2"/>
      <c r="C19" s="3" t="s">
        <v>27</v>
      </c>
      <c r="D19" s="4" t="s">
        <v>28</v>
      </c>
      <c r="E19" s="5"/>
      <c r="F19" s="6"/>
      <c r="G19" s="5"/>
    </row>
    <row r="20" spans="1:7" ht="30" customHeight="1" thickBot="1" x14ac:dyDescent="0.3">
      <c r="A20" s="7" t="s">
        <v>6</v>
      </c>
      <c r="B20" s="8" t="s">
        <v>7</v>
      </c>
      <c r="C20" s="8" t="s">
        <v>8</v>
      </c>
      <c r="D20" s="9" t="s">
        <v>9</v>
      </c>
      <c r="E20" s="82" t="s">
        <v>10</v>
      </c>
      <c r="F20" s="83" t="s">
        <v>11</v>
      </c>
      <c r="G20" s="82" t="s">
        <v>12</v>
      </c>
    </row>
    <row r="21" spans="1:7" ht="60" x14ac:dyDescent="0.25">
      <c r="A21" s="21">
        <v>1</v>
      </c>
      <c r="B21" s="22" t="s">
        <v>29</v>
      </c>
      <c r="C21" s="22" t="s">
        <v>30</v>
      </c>
      <c r="D21" s="70" t="s">
        <v>86</v>
      </c>
      <c r="E21" s="74">
        <v>43.56</v>
      </c>
      <c r="F21" s="24">
        <v>12.236000000000001</v>
      </c>
      <c r="G21" s="25">
        <f>E21*F21</f>
        <v>533.00016000000005</v>
      </c>
    </row>
    <row r="22" spans="1:7" ht="90" x14ac:dyDescent="0.25">
      <c r="A22" s="26">
        <v>2</v>
      </c>
      <c r="B22" s="27" t="s">
        <v>31</v>
      </c>
      <c r="C22" s="27" t="s">
        <v>30</v>
      </c>
      <c r="D22" s="71" t="s">
        <v>87</v>
      </c>
      <c r="E22" s="75">
        <v>28.3</v>
      </c>
      <c r="F22" s="28">
        <v>12.236000000000001</v>
      </c>
      <c r="G22" s="29">
        <f t="shared" ref="G22:G30" si="1">E22*F22</f>
        <v>346.27880000000005</v>
      </c>
    </row>
    <row r="23" spans="1:7" ht="60" x14ac:dyDescent="0.25">
      <c r="A23" s="26">
        <v>3</v>
      </c>
      <c r="B23" s="27" t="s">
        <v>32</v>
      </c>
      <c r="C23" s="27" t="s">
        <v>33</v>
      </c>
      <c r="D23" s="71" t="s">
        <v>88</v>
      </c>
      <c r="E23" s="75">
        <v>69.56</v>
      </c>
      <c r="F23" s="28">
        <v>12.88</v>
      </c>
      <c r="G23" s="29">
        <f t="shared" si="1"/>
        <v>895.93280000000004</v>
      </c>
    </row>
    <row r="24" spans="1:7" ht="60" x14ac:dyDescent="0.25">
      <c r="A24" s="26">
        <v>4</v>
      </c>
      <c r="B24" s="27" t="s">
        <v>34</v>
      </c>
      <c r="C24" s="27" t="s">
        <v>35</v>
      </c>
      <c r="D24" s="71" t="s">
        <v>101</v>
      </c>
      <c r="E24" s="75">
        <v>21.03</v>
      </c>
      <c r="F24" s="28">
        <v>8</v>
      </c>
      <c r="G24" s="29">
        <f t="shared" si="1"/>
        <v>168.24</v>
      </c>
    </row>
    <row r="25" spans="1:7" ht="90" x14ac:dyDescent="0.25">
      <c r="A25" s="26">
        <v>5</v>
      </c>
      <c r="B25" s="27" t="s">
        <v>36</v>
      </c>
      <c r="C25" s="27" t="s">
        <v>30</v>
      </c>
      <c r="D25" s="71" t="s">
        <v>89</v>
      </c>
      <c r="E25" s="75">
        <v>254.89</v>
      </c>
      <c r="F25" s="28">
        <v>13.44</v>
      </c>
      <c r="G25" s="29">
        <f t="shared" si="1"/>
        <v>3425.7215999999999</v>
      </c>
    </row>
    <row r="26" spans="1:7" ht="60" x14ac:dyDescent="0.25">
      <c r="A26" s="26">
        <v>6</v>
      </c>
      <c r="B26" s="27" t="s">
        <v>37</v>
      </c>
      <c r="C26" s="27" t="s">
        <v>33</v>
      </c>
      <c r="D26" s="71" t="s">
        <v>90</v>
      </c>
      <c r="E26" s="75">
        <v>1.97</v>
      </c>
      <c r="F26" s="28">
        <v>30.911999999999999</v>
      </c>
      <c r="G26" s="29">
        <f t="shared" si="1"/>
        <v>60.896639999999998</v>
      </c>
    </row>
    <row r="27" spans="1:7" ht="75" x14ac:dyDescent="0.25">
      <c r="A27" s="26">
        <v>7</v>
      </c>
      <c r="B27" s="27" t="s">
        <v>38</v>
      </c>
      <c r="C27" s="27" t="s">
        <v>30</v>
      </c>
      <c r="D27" s="71" t="s">
        <v>91</v>
      </c>
      <c r="E27" s="75">
        <v>34.700000000000003</v>
      </c>
      <c r="F27" s="28">
        <v>12.236000000000001</v>
      </c>
      <c r="G27" s="29">
        <f t="shared" si="1"/>
        <v>424.58920000000006</v>
      </c>
    </row>
    <row r="28" spans="1:7" ht="105" x14ac:dyDescent="0.25">
      <c r="A28" s="26">
        <v>8</v>
      </c>
      <c r="B28" s="27" t="s">
        <v>39</v>
      </c>
      <c r="C28" s="27" t="s">
        <v>30</v>
      </c>
      <c r="D28" s="71" t="s">
        <v>92</v>
      </c>
      <c r="E28" s="75">
        <v>41.37</v>
      </c>
      <c r="F28" s="28">
        <v>12.236000000000001</v>
      </c>
      <c r="G28" s="29">
        <f t="shared" si="1"/>
        <v>506.20332000000002</v>
      </c>
    </row>
    <row r="29" spans="1:7" ht="45" x14ac:dyDescent="0.25">
      <c r="A29" s="26">
        <v>9</v>
      </c>
      <c r="B29" s="27" t="s">
        <v>40</v>
      </c>
      <c r="C29" s="27" t="s">
        <v>30</v>
      </c>
      <c r="D29" s="71" t="s">
        <v>93</v>
      </c>
      <c r="E29" s="75">
        <v>10.130000000000001</v>
      </c>
      <c r="F29" s="28">
        <v>75.015000000000001</v>
      </c>
      <c r="G29" s="29">
        <f t="shared" si="1"/>
        <v>759.90195000000006</v>
      </c>
    </row>
    <row r="30" spans="1:7" ht="30" x14ac:dyDescent="0.25">
      <c r="A30" s="30">
        <v>10</v>
      </c>
      <c r="B30" s="31" t="s">
        <v>41</v>
      </c>
      <c r="C30" s="31" t="s">
        <v>42</v>
      </c>
      <c r="D30" s="72" t="s">
        <v>94</v>
      </c>
      <c r="E30" s="33">
        <v>28.38</v>
      </c>
      <c r="F30" s="34">
        <v>18.399999999999999</v>
      </c>
      <c r="G30" s="35">
        <f t="shared" si="1"/>
        <v>522.19199999999989</v>
      </c>
    </row>
    <row r="31" spans="1:7" x14ac:dyDescent="0.25">
      <c r="A31" s="11" t="s">
        <v>25</v>
      </c>
      <c r="B31" s="12" t="s">
        <v>4</v>
      </c>
      <c r="C31" s="12"/>
      <c r="D31" s="13" t="s">
        <v>43</v>
      </c>
      <c r="E31" s="14"/>
      <c r="F31" s="15"/>
      <c r="G31" s="14">
        <f>SUM(G21:G30)</f>
        <v>7642.9564700000001</v>
      </c>
    </row>
    <row r="32" spans="1:7" ht="15.75" thickBot="1" x14ac:dyDescent="0.3">
      <c r="A32" s="16"/>
      <c r="B32" s="17"/>
      <c r="C32" s="17"/>
      <c r="D32" s="18"/>
      <c r="E32" s="19"/>
      <c r="F32" s="20"/>
      <c r="G32" s="19"/>
    </row>
    <row r="33" spans="1:7" x14ac:dyDescent="0.25">
      <c r="A33" s="1" t="s">
        <v>1</v>
      </c>
      <c r="B33" s="2"/>
      <c r="C33" s="3" t="s">
        <v>2</v>
      </c>
      <c r="D33" s="4" t="s">
        <v>3</v>
      </c>
      <c r="E33" s="5"/>
      <c r="F33" s="6"/>
      <c r="G33" s="5"/>
    </row>
    <row r="34" spans="1:7" x14ac:dyDescent="0.25">
      <c r="A34" s="1" t="s">
        <v>4</v>
      </c>
      <c r="B34" s="2"/>
      <c r="C34" s="3" t="s">
        <v>44</v>
      </c>
      <c r="D34" s="4" t="s">
        <v>45</v>
      </c>
      <c r="E34" s="5"/>
      <c r="F34" s="6"/>
      <c r="G34" s="5"/>
    </row>
    <row r="35" spans="1:7" ht="30" customHeight="1" thickBot="1" x14ac:dyDescent="0.3">
      <c r="A35" s="7" t="s">
        <v>6</v>
      </c>
      <c r="B35" s="8" t="s">
        <v>7</v>
      </c>
      <c r="C35" s="8" t="s">
        <v>8</v>
      </c>
      <c r="D35" s="9" t="s">
        <v>9</v>
      </c>
      <c r="E35" s="82" t="s">
        <v>10</v>
      </c>
      <c r="F35" s="83" t="s">
        <v>11</v>
      </c>
      <c r="G35" s="82" t="s">
        <v>12</v>
      </c>
    </row>
    <row r="36" spans="1:7" ht="30" x14ac:dyDescent="0.25">
      <c r="A36" s="21">
        <v>1</v>
      </c>
      <c r="B36" s="22" t="s">
        <v>46</v>
      </c>
      <c r="C36" s="22" t="s">
        <v>42</v>
      </c>
      <c r="D36" s="70" t="s">
        <v>95</v>
      </c>
      <c r="E36" s="25">
        <v>28.38</v>
      </c>
      <c r="F36" s="24">
        <v>18.399999999999999</v>
      </c>
      <c r="G36" s="25">
        <f>E36*F36</f>
        <v>522.19199999999989</v>
      </c>
    </row>
    <row r="37" spans="1:7" ht="60" x14ac:dyDescent="0.25">
      <c r="A37" s="26">
        <v>2</v>
      </c>
      <c r="B37" s="27" t="s">
        <v>47</v>
      </c>
      <c r="C37" s="27" t="s">
        <v>30</v>
      </c>
      <c r="D37" s="71" t="s">
        <v>96</v>
      </c>
      <c r="E37" s="75">
        <v>1.95</v>
      </c>
      <c r="F37" s="28">
        <v>138</v>
      </c>
      <c r="G37" s="29">
        <f t="shared" ref="G37:G39" si="2">E37*F37</f>
        <v>269.09999999999997</v>
      </c>
    </row>
    <row r="38" spans="1:7" ht="210" x14ac:dyDescent="0.25">
      <c r="A38" s="26">
        <v>3</v>
      </c>
      <c r="B38" s="27" t="s">
        <v>48</v>
      </c>
      <c r="C38" s="27" t="s">
        <v>49</v>
      </c>
      <c r="D38" s="71" t="s">
        <v>102</v>
      </c>
      <c r="E38" s="75">
        <v>175.22</v>
      </c>
      <c r="F38" s="28">
        <v>1</v>
      </c>
      <c r="G38" s="29">
        <f t="shared" si="2"/>
        <v>175.22</v>
      </c>
    </row>
    <row r="39" spans="1:7" ht="240" x14ac:dyDescent="0.25">
      <c r="A39" s="30">
        <v>4</v>
      </c>
      <c r="B39" s="31" t="s">
        <v>50</v>
      </c>
      <c r="C39" s="31" t="s">
        <v>51</v>
      </c>
      <c r="D39" s="32" t="s">
        <v>52</v>
      </c>
      <c r="E39" s="76">
        <v>1.54</v>
      </c>
      <c r="F39" s="34">
        <v>136.85</v>
      </c>
      <c r="G39" s="35">
        <f t="shared" si="2"/>
        <v>210.749</v>
      </c>
    </row>
    <row r="40" spans="1:7" x14ac:dyDescent="0.25">
      <c r="A40" s="11" t="s">
        <v>25</v>
      </c>
      <c r="B40" s="12" t="s">
        <v>4</v>
      </c>
      <c r="C40" s="12"/>
      <c r="D40" s="13" t="s">
        <v>53</v>
      </c>
      <c r="E40" s="14"/>
      <c r="F40" s="15"/>
      <c r="G40" s="14">
        <f>SUM(G36:G39)</f>
        <v>1177.261</v>
      </c>
    </row>
    <row r="41" spans="1:7" ht="15.75" thickBot="1" x14ac:dyDescent="0.3">
      <c r="A41" s="16"/>
      <c r="B41" s="17"/>
      <c r="C41" s="17"/>
      <c r="D41" s="18"/>
      <c r="E41" s="19"/>
      <c r="F41" s="20"/>
      <c r="G41" s="19"/>
    </row>
    <row r="42" spans="1:7" x14ac:dyDescent="0.25">
      <c r="A42" s="1" t="s">
        <v>1</v>
      </c>
      <c r="B42" s="2"/>
      <c r="C42" s="3" t="s">
        <v>2</v>
      </c>
      <c r="D42" s="4" t="s">
        <v>3</v>
      </c>
      <c r="E42" s="5"/>
      <c r="F42" s="6"/>
      <c r="G42" s="5"/>
    </row>
    <row r="43" spans="1:7" x14ac:dyDescent="0.25">
      <c r="A43" s="1" t="s">
        <v>4</v>
      </c>
      <c r="B43" s="2"/>
      <c r="C43" s="3" t="s">
        <v>54</v>
      </c>
      <c r="D43" s="4" t="s">
        <v>55</v>
      </c>
      <c r="E43" s="5"/>
      <c r="F43" s="6"/>
      <c r="G43" s="5"/>
    </row>
    <row r="44" spans="1:7" ht="30" customHeight="1" thickBot="1" x14ac:dyDescent="0.3">
      <c r="A44" s="7" t="s">
        <v>6</v>
      </c>
      <c r="B44" s="8" t="s">
        <v>7</v>
      </c>
      <c r="C44" s="8" t="s">
        <v>8</v>
      </c>
      <c r="D44" s="9" t="s">
        <v>9</v>
      </c>
      <c r="E44" s="82" t="s">
        <v>10</v>
      </c>
      <c r="F44" s="83" t="s">
        <v>11</v>
      </c>
      <c r="G44" s="82" t="s">
        <v>12</v>
      </c>
    </row>
    <row r="45" spans="1:7" ht="45" x14ac:dyDescent="0.25">
      <c r="A45" s="21">
        <v>1</v>
      </c>
      <c r="B45" s="22" t="s">
        <v>56</v>
      </c>
      <c r="C45" s="22" t="s">
        <v>57</v>
      </c>
      <c r="D45" s="70" t="s">
        <v>97</v>
      </c>
      <c r="E45" s="74">
        <v>26.47</v>
      </c>
      <c r="F45" s="24">
        <v>14.898999999999999</v>
      </c>
      <c r="G45" s="25">
        <f>E45*F45</f>
        <v>394.37652999999995</v>
      </c>
    </row>
    <row r="46" spans="1:7" ht="60" x14ac:dyDescent="0.25">
      <c r="A46" s="26">
        <v>2</v>
      </c>
      <c r="B46" s="27" t="s">
        <v>58</v>
      </c>
      <c r="C46" s="27" t="s">
        <v>57</v>
      </c>
      <c r="D46" s="71" t="s">
        <v>98</v>
      </c>
      <c r="E46" s="75">
        <v>14.17</v>
      </c>
      <c r="F46" s="28">
        <v>14.898999999999999</v>
      </c>
      <c r="G46" s="29">
        <f t="shared" ref="G46:G47" si="3">E46*F46</f>
        <v>211.11882999999997</v>
      </c>
    </row>
    <row r="47" spans="1:7" ht="75" x14ac:dyDescent="0.25">
      <c r="A47" s="30">
        <v>3</v>
      </c>
      <c r="B47" s="31" t="s">
        <v>59</v>
      </c>
      <c r="C47" s="31" t="s">
        <v>57</v>
      </c>
      <c r="D47" s="72" t="s">
        <v>99</v>
      </c>
      <c r="E47" s="76">
        <v>22</v>
      </c>
      <c r="F47" s="34">
        <v>14.898999999999999</v>
      </c>
      <c r="G47" s="35">
        <f t="shared" si="3"/>
        <v>327.77799999999996</v>
      </c>
    </row>
    <row r="48" spans="1:7" x14ac:dyDescent="0.25">
      <c r="A48" s="11" t="s">
        <v>25</v>
      </c>
      <c r="B48" s="12" t="s">
        <v>4</v>
      </c>
      <c r="C48" s="12"/>
      <c r="D48" s="13" t="s">
        <v>60</v>
      </c>
      <c r="E48" s="14"/>
      <c r="F48" s="15"/>
      <c r="G48" s="14">
        <f>SUM(G45:G47)</f>
        <v>933.27335999999991</v>
      </c>
    </row>
    <row r="49" spans="1:7" ht="15.75" thickBot="1" x14ac:dyDescent="0.3">
      <c r="A49" s="16"/>
      <c r="B49" s="17"/>
      <c r="C49" s="17"/>
      <c r="D49" s="18"/>
      <c r="E49" s="19"/>
      <c r="F49" s="20"/>
      <c r="G49" s="19"/>
    </row>
    <row r="50" spans="1:7" x14ac:dyDescent="0.25">
      <c r="A50" s="1" t="s">
        <v>1</v>
      </c>
      <c r="B50" s="2"/>
      <c r="C50" s="3" t="s">
        <v>2</v>
      </c>
      <c r="D50" s="4" t="s">
        <v>3</v>
      </c>
      <c r="E50" s="5"/>
      <c r="F50" s="6"/>
      <c r="G50" s="5"/>
    </row>
    <row r="51" spans="1:7" x14ac:dyDescent="0.25">
      <c r="A51" s="1" t="s">
        <v>4</v>
      </c>
      <c r="B51" s="2"/>
      <c r="C51" s="3" t="s">
        <v>61</v>
      </c>
      <c r="D51" s="4" t="s">
        <v>62</v>
      </c>
      <c r="E51" s="5"/>
      <c r="F51" s="6"/>
      <c r="G51" s="5"/>
    </row>
    <row r="52" spans="1:7" ht="30" customHeight="1" thickBot="1" x14ac:dyDescent="0.3">
      <c r="A52" s="7" t="s">
        <v>6</v>
      </c>
      <c r="B52" s="8" t="s">
        <v>7</v>
      </c>
      <c r="C52" s="8" t="s">
        <v>8</v>
      </c>
      <c r="D52" s="9" t="s">
        <v>9</v>
      </c>
      <c r="E52" s="82" t="s">
        <v>10</v>
      </c>
      <c r="F52" s="83" t="s">
        <v>11</v>
      </c>
      <c r="G52" s="82" t="s">
        <v>12</v>
      </c>
    </row>
    <row r="53" spans="1:7" ht="75" x14ac:dyDescent="0.25">
      <c r="A53" s="36">
        <v>1</v>
      </c>
      <c r="B53" s="37" t="s">
        <v>63</v>
      </c>
      <c r="C53" s="22" t="s">
        <v>64</v>
      </c>
      <c r="D53" s="23" t="s">
        <v>100</v>
      </c>
      <c r="E53" s="25">
        <v>498.75</v>
      </c>
      <c r="F53" s="24">
        <v>1</v>
      </c>
      <c r="G53" s="25">
        <f>E53*F53</f>
        <v>498.75</v>
      </c>
    </row>
    <row r="54" spans="1:7" x14ac:dyDescent="0.25">
      <c r="A54" s="11" t="s">
        <v>25</v>
      </c>
      <c r="B54" s="12" t="s">
        <v>4</v>
      </c>
      <c r="C54" s="12"/>
      <c r="D54" s="13" t="s">
        <v>65</v>
      </c>
      <c r="E54" s="14"/>
      <c r="F54" s="15"/>
      <c r="G54" s="14">
        <f>SUM(G51:G53)</f>
        <v>498.75</v>
      </c>
    </row>
    <row r="55" spans="1:7" ht="15.75" thickBot="1" x14ac:dyDescent="0.3">
      <c r="A55" s="16"/>
      <c r="B55" s="17"/>
      <c r="C55" s="17"/>
      <c r="D55" s="18"/>
      <c r="E55" s="19"/>
      <c r="F55" s="20"/>
      <c r="G55" s="19"/>
    </row>
    <row r="56" spans="1:7" x14ac:dyDescent="0.25">
      <c r="A56" s="1"/>
      <c r="B56" s="2"/>
      <c r="C56" s="2"/>
      <c r="D56" s="4"/>
      <c r="E56" s="5"/>
      <c r="F56" s="6"/>
      <c r="G56" s="5"/>
    </row>
    <row r="57" spans="1:7" ht="19.5" thickBot="1" x14ac:dyDescent="0.3">
      <c r="A57" s="78" t="s">
        <v>66</v>
      </c>
      <c r="B57" s="38"/>
      <c r="C57" s="38"/>
      <c r="D57" s="39"/>
      <c r="E57" s="40"/>
      <c r="F57" s="41"/>
      <c r="G57" s="40"/>
    </row>
    <row r="58" spans="1:7" x14ac:dyDescent="0.25">
      <c r="A58" s="77" t="s">
        <v>67</v>
      </c>
      <c r="B58" s="42"/>
      <c r="C58" s="42"/>
      <c r="D58" s="43"/>
      <c r="E58" s="44"/>
      <c r="F58" s="45"/>
      <c r="G58" s="44" t="s">
        <v>68</v>
      </c>
    </row>
    <row r="59" spans="1:7" x14ac:dyDescent="0.25">
      <c r="A59" s="1" t="s">
        <v>4</v>
      </c>
      <c r="B59" s="2"/>
      <c r="C59" s="2" t="s">
        <v>26</v>
      </c>
      <c r="D59" s="4" t="s">
        <v>5</v>
      </c>
      <c r="E59" s="5"/>
      <c r="F59" s="6"/>
      <c r="G59" s="5">
        <f>G16</f>
        <v>6871.6654600000002</v>
      </c>
    </row>
    <row r="60" spans="1:7" x14ac:dyDescent="0.25">
      <c r="A60" s="1" t="s">
        <v>4</v>
      </c>
      <c r="B60" s="2"/>
      <c r="C60" s="2" t="s">
        <v>43</v>
      </c>
      <c r="D60" s="4" t="s">
        <v>28</v>
      </c>
      <c r="E60" s="5"/>
      <c r="F60" s="6"/>
      <c r="G60" s="5">
        <f>G31</f>
        <v>7642.9564700000001</v>
      </c>
    </row>
    <row r="61" spans="1:7" x14ac:dyDescent="0.25">
      <c r="A61" s="1" t="s">
        <v>4</v>
      </c>
      <c r="B61" s="2"/>
      <c r="C61" s="2" t="s">
        <v>53</v>
      </c>
      <c r="D61" s="4" t="s">
        <v>45</v>
      </c>
      <c r="E61" s="5"/>
      <c r="F61" s="6"/>
      <c r="G61" s="5">
        <f>G40</f>
        <v>1177.261</v>
      </c>
    </row>
    <row r="62" spans="1:7" x14ac:dyDescent="0.25">
      <c r="A62" s="1" t="s">
        <v>4</v>
      </c>
      <c r="B62" s="2"/>
      <c r="C62" s="2" t="s">
        <v>60</v>
      </c>
      <c r="D62" s="4" t="s">
        <v>55</v>
      </c>
      <c r="E62" s="5"/>
      <c r="F62" s="6"/>
      <c r="G62" s="5">
        <f>G48</f>
        <v>933.27335999999991</v>
      </c>
    </row>
    <row r="63" spans="1:7" x14ac:dyDescent="0.25">
      <c r="A63" s="1" t="s">
        <v>4</v>
      </c>
      <c r="B63" s="2"/>
      <c r="C63" s="2" t="s">
        <v>65</v>
      </c>
      <c r="D63" s="4" t="s">
        <v>62</v>
      </c>
      <c r="E63" s="5"/>
      <c r="F63" s="6"/>
      <c r="G63" s="5">
        <f>G54</f>
        <v>498.75</v>
      </c>
    </row>
    <row r="64" spans="1:7" x14ac:dyDescent="0.25">
      <c r="A64" s="46" t="s">
        <v>1</v>
      </c>
      <c r="B64" s="47"/>
      <c r="C64" s="48" t="s">
        <v>2</v>
      </c>
      <c r="D64" s="49" t="s">
        <v>3</v>
      </c>
      <c r="E64" s="50"/>
      <c r="F64" s="51"/>
      <c r="G64" s="50">
        <f>SUM(G59:G63)</f>
        <v>17123.906290000003</v>
      </c>
    </row>
    <row r="65" spans="1:7" x14ac:dyDescent="0.25">
      <c r="A65" s="1"/>
      <c r="B65" s="2"/>
      <c r="C65" s="2"/>
      <c r="D65" s="4"/>
      <c r="E65" s="5"/>
      <c r="F65" s="6"/>
      <c r="G65" s="57">
        <f>G64</f>
        <v>17123.906290000003</v>
      </c>
    </row>
    <row r="66" spans="1:7" x14ac:dyDescent="0.25">
      <c r="A66" s="1"/>
      <c r="B66" s="2"/>
      <c r="C66" s="2"/>
      <c r="D66" s="4"/>
      <c r="E66" s="5"/>
      <c r="F66" s="6"/>
      <c r="G66" s="5"/>
    </row>
    <row r="67" spans="1:7" x14ac:dyDescent="0.25">
      <c r="A67" s="46" t="s">
        <v>69</v>
      </c>
      <c r="B67" s="52"/>
      <c r="C67" s="52"/>
      <c r="D67" s="53"/>
      <c r="E67" s="54"/>
      <c r="F67" s="55"/>
      <c r="G67" s="54" t="s">
        <v>68</v>
      </c>
    </row>
    <row r="68" spans="1:7" x14ac:dyDescent="0.25">
      <c r="A68" s="1" t="s">
        <v>1</v>
      </c>
      <c r="B68" s="2"/>
      <c r="C68" s="56" t="s">
        <v>2</v>
      </c>
      <c r="D68" s="4" t="s">
        <v>3</v>
      </c>
      <c r="E68" s="5"/>
      <c r="F68" s="6"/>
      <c r="G68" s="5">
        <f>G64</f>
        <v>17123.906290000003</v>
      </c>
    </row>
    <row r="69" spans="1:7" x14ac:dyDescent="0.25">
      <c r="A69" s="1"/>
      <c r="B69" s="2"/>
      <c r="C69" s="2"/>
      <c r="D69" s="4"/>
      <c r="E69" s="5"/>
      <c r="F69" s="6"/>
      <c r="G69" s="57">
        <f>SUM(G68)</f>
        <v>17123.906290000003</v>
      </c>
    </row>
    <row r="70" spans="1:7" x14ac:dyDescent="0.25">
      <c r="A70" s="1"/>
      <c r="B70" s="2"/>
      <c r="C70" s="2"/>
      <c r="D70" s="4"/>
      <c r="E70" s="5"/>
      <c r="F70" s="6"/>
      <c r="G70" s="5"/>
    </row>
    <row r="71" spans="1:7" ht="18.75" x14ac:dyDescent="0.25">
      <c r="A71" s="79" t="s">
        <v>70</v>
      </c>
      <c r="B71" s="59"/>
      <c r="C71" s="59"/>
      <c r="D71" s="60"/>
      <c r="E71" s="57"/>
      <c r="F71" s="61"/>
      <c r="G71" s="57"/>
    </row>
    <row r="72" spans="1:7" ht="19.5" thickBot="1" x14ac:dyDescent="0.3">
      <c r="A72" s="78" t="s">
        <v>71</v>
      </c>
      <c r="B72" s="17"/>
      <c r="C72" s="17"/>
      <c r="D72" s="18"/>
      <c r="E72" s="19"/>
      <c r="F72" s="20"/>
      <c r="G72" s="19"/>
    </row>
    <row r="73" spans="1:7" x14ac:dyDescent="0.25">
      <c r="A73" s="1"/>
      <c r="B73" s="2"/>
      <c r="C73" s="2"/>
      <c r="D73" s="4"/>
      <c r="E73" s="5"/>
      <c r="F73" s="6"/>
      <c r="G73" s="5"/>
    </row>
    <row r="74" spans="1:7" x14ac:dyDescent="0.25">
      <c r="A74" s="1" t="s">
        <v>72</v>
      </c>
      <c r="B74" s="2"/>
      <c r="C74" s="2"/>
      <c r="D74" s="4"/>
      <c r="E74" s="5"/>
      <c r="F74" s="6"/>
      <c r="G74" s="5">
        <f>G69</f>
        <v>17123.906290000003</v>
      </c>
    </row>
    <row r="75" spans="1:7" x14ac:dyDescent="0.25">
      <c r="A75" s="1" t="s">
        <v>73</v>
      </c>
      <c r="B75" s="2"/>
      <c r="C75" s="2"/>
      <c r="D75" s="4"/>
      <c r="E75" s="5"/>
      <c r="F75" s="6"/>
      <c r="G75" s="5">
        <f>G74*0.13</f>
        <v>2226.1078177000004</v>
      </c>
    </row>
    <row r="76" spans="1:7" x14ac:dyDescent="0.25">
      <c r="A76" s="1" t="s">
        <v>74</v>
      </c>
      <c r="B76" s="2"/>
      <c r="C76" s="2"/>
      <c r="D76" s="4"/>
      <c r="E76" s="5"/>
      <c r="F76" s="6"/>
      <c r="G76" s="5">
        <f>G74*0.06</f>
        <v>1027.4343774000001</v>
      </c>
    </row>
    <row r="77" spans="1:7" x14ac:dyDescent="0.25">
      <c r="A77" s="1"/>
      <c r="B77" s="2"/>
      <c r="C77" s="2"/>
      <c r="D77" s="4"/>
      <c r="E77" s="5"/>
      <c r="F77" s="6"/>
      <c r="G77" s="5"/>
    </row>
    <row r="78" spans="1:7" x14ac:dyDescent="0.25">
      <c r="A78" s="1"/>
      <c r="B78" s="2"/>
      <c r="C78" s="2"/>
      <c r="D78" s="4"/>
      <c r="E78" s="5"/>
      <c r="F78" s="61" t="s">
        <v>75</v>
      </c>
      <c r="G78" s="5">
        <f>SUM(G74:G77)</f>
        <v>20377.448485100005</v>
      </c>
    </row>
    <row r="79" spans="1:7" x14ac:dyDescent="0.25">
      <c r="A79" s="1"/>
      <c r="B79" s="2"/>
      <c r="C79" s="2"/>
      <c r="D79" s="4"/>
      <c r="E79" s="5"/>
      <c r="F79" s="6"/>
      <c r="G79" s="5"/>
    </row>
    <row r="80" spans="1:7" x14ac:dyDescent="0.25">
      <c r="A80" s="1" t="s">
        <v>76</v>
      </c>
      <c r="B80" s="2"/>
      <c r="C80" s="2"/>
      <c r="D80" s="4"/>
      <c r="E80" s="5"/>
      <c r="F80" s="6"/>
      <c r="G80" s="5">
        <f>G78*0.21</f>
        <v>4279.2641818710008</v>
      </c>
    </row>
    <row r="81" spans="1:7" x14ac:dyDescent="0.25">
      <c r="A81" s="58" t="s">
        <v>77</v>
      </c>
      <c r="B81" s="59"/>
      <c r="C81" s="59"/>
      <c r="D81" s="60"/>
      <c r="E81" s="57"/>
      <c r="F81" s="61"/>
      <c r="G81" s="80">
        <f>G78+G80</f>
        <v>24656.712666971005</v>
      </c>
    </row>
  </sheetData>
  <sheetProtection password="CD64" sheet="1" objects="1" scenarios="1"/>
  <pageMargins left="0.7" right="0.7" top="0.75" bottom="0.75" header="0.3" footer="0.3"/>
  <pageSetup scale="69" fitToHeight="0" orientation="portrait" r:id="rId1"/>
  <ignoredErrors>
    <ignoredError sqref="C64 C68 C50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Bruc 42-44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Monge</dc:creator>
  <cp:lastModifiedBy>Ajuntament de Barcelona.</cp:lastModifiedBy>
  <cp:lastPrinted>2024-03-11T19:20:05Z</cp:lastPrinted>
  <dcterms:created xsi:type="dcterms:W3CDTF">2024-03-11T19:01:14Z</dcterms:created>
  <dcterms:modified xsi:type="dcterms:W3CDTF">2024-03-20T13:04:06Z</dcterms:modified>
</cp:coreProperties>
</file>