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495" yWindow="450" windowWidth="12705" windowHeight="6960" tabRatio="814"/>
  </bookViews>
  <sheets>
    <sheet name="Lot 1 Sarria" sheetId="6" r:id="rId1"/>
  </sheets>
  <definedNames>
    <definedName name="_xlnm.Print_Area" localSheetId="0">'Lot 1 Sarria'!$B$1:$I$66</definedName>
    <definedName name="Print_Area" localSheetId="0">'Lot 1 Sarria'!$B$1:$I$66</definedName>
  </definedNames>
  <calcPr calcId="145621" fullPrecision="0"/>
</workbook>
</file>

<file path=xl/calcChain.xml><?xml version="1.0" encoding="utf-8"?>
<calcChain xmlns="http://schemas.openxmlformats.org/spreadsheetml/2006/main">
  <c r="G16" i="6" l="1"/>
  <c r="F16" i="6"/>
  <c r="E17" i="6" l="1"/>
  <c r="E15" i="6" l="1"/>
  <c r="F51" i="6" l="1"/>
  <c r="G51" i="6" s="1"/>
  <c r="H51" i="6" s="1"/>
  <c r="F50" i="6"/>
  <c r="G50" i="6" s="1"/>
  <c r="F49" i="6"/>
  <c r="G49" i="6" l="1"/>
  <c r="H50" i="6"/>
  <c r="F37" i="6"/>
  <c r="G37" i="6" s="1"/>
  <c r="F38" i="6"/>
  <c r="G38" i="6" s="1"/>
  <c r="F39" i="6"/>
  <c r="G39" i="6" s="1"/>
  <c r="F40" i="6"/>
  <c r="G40" i="6" s="1"/>
  <c r="F41" i="6"/>
  <c r="G41" i="6" s="1"/>
  <c r="F42" i="6"/>
  <c r="G42" i="6" s="1"/>
  <c r="F43" i="6"/>
  <c r="G43" i="6" s="1"/>
  <c r="F44" i="6"/>
  <c r="G44" i="6" s="1"/>
  <c r="F45" i="6"/>
  <c r="G45" i="6" s="1"/>
  <c r="F46" i="6"/>
  <c r="F47" i="6"/>
  <c r="F35" i="6"/>
  <c r="F19" i="6"/>
  <c r="G19" i="6" s="1"/>
  <c r="F20" i="6"/>
  <c r="G20" i="6" s="1"/>
  <c r="F21" i="6"/>
  <c r="G21" i="6" s="1"/>
  <c r="F22" i="6"/>
  <c r="G22" i="6" s="1"/>
  <c r="F23" i="6"/>
  <c r="G23" i="6" s="1"/>
  <c r="F24" i="6"/>
  <c r="G24" i="6" s="1"/>
  <c r="F25" i="6"/>
  <c r="G25" i="6" s="1"/>
  <c r="F26" i="6"/>
  <c r="G26" i="6" s="1"/>
  <c r="F27" i="6"/>
  <c r="G27" i="6" s="1"/>
  <c r="F28" i="6"/>
  <c r="G28" i="6" s="1"/>
  <c r="F29" i="6"/>
  <c r="G29" i="6" s="1"/>
  <c r="F30" i="6"/>
  <c r="G30" i="6" s="1"/>
  <c r="F18" i="6"/>
  <c r="G18" i="6" s="1"/>
  <c r="F7" i="6"/>
  <c r="G7" i="6" s="1"/>
  <c r="F8" i="6"/>
  <c r="G8" i="6" s="1"/>
  <c r="F9" i="6"/>
  <c r="G9" i="6" s="1"/>
  <c r="F10" i="6"/>
  <c r="G10" i="6" s="1"/>
  <c r="F11" i="6"/>
  <c r="F13" i="6"/>
  <c r="G13" i="6" s="1"/>
  <c r="F14" i="6"/>
  <c r="G14" i="6" s="1"/>
  <c r="F6" i="6"/>
  <c r="G35" i="6" l="1"/>
  <c r="G6" i="6"/>
  <c r="H49" i="6"/>
  <c r="G11" i="6"/>
  <c r="G47" i="6"/>
  <c r="G46" i="6"/>
  <c r="H47" i="6" l="1"/>
  <c r="H46" i="6"/>
  <c r="H23" i="6" l="1"/>
  <c r="F31" i="6"/>
  <c r="G31" i="6" l="1"/>
  <c r="E36" i="6" l="1"/>
  <c r="F36" i="6" l="1"/>
  <c r="E34" i="6"/>
  <c r="G36" i="6" l="1"/>
  <c r="F34" i="6"/>
  <c r="G34" i="6" l="1"/>
  <c r="F48" i="6" l="1"/>
  <c r="G48" i="6"/>
  <c r="E48" i="6"/>
  <c r="H37" i="6"/>
  <c r="H38" i="6"/>
  <c r="H39" i="6"/>
  <c r="H40" i="6"/>
  <c r="H41" i="6"/>
  <c r="H42" i="6"/>
  <c r="H43" i="6"/>
  <c r="H44" i="6"/>
  <c r="H45" i="6"/>
  <c r="H48" i="6" l="1"/>
  <c r="E52" i="6"/>
  <c r="F52" i="6"/>
  <c r="G52" i="6"/>
  <c r="H52" i="6" l="1"/>
  <c r="H10" i="6" l="1"/>
  <c r="H9" i="6"/>
  <c r="E5" i="6" l="1"/>
  <c r="F12" i="6"/>
  <c r="F15" i="6" s="1"/>
  <c r="F5" i="6" s="1"/>
  <c r="H13" i="6"/>
  <c r="G12" i="6" l="1"/>
  <c r="G15" i="6" s="1"/>
  <c r="G5" i="6" s="1"/>
  <c r="H7" i="6" l="1"/>
  <c r="H8" i="6"/>
  <c r="E32" i="6" l="1"/>
  <c r="E54" i="6" s="1"/>
  <c r="H6" i="6" l="1"/>
  <c r="H5" i="6"/>
  <c r="E57" i="6"/>
  <c r="E59" i="6" s="1"/>
  <c r="H15" i="6"/>
  <c r="E62" i="6" l="1"/>
  <c r="E63" i="6" l="1"/>
  <c r="E65" i="6" s="1"/>
  <c r="H36" i="6" l="1"/>
  <c r="H35" i="6"/>
  <c r="H31" i="6"/>
  <c r="H30" i="6"/>
  <c r="H29" i="6"/>
  <c r="H28" i="6"/>
  <c r="H27" i="6"/>
  <c r="H26" i="6"/>
  <c r="G17" i="6"/>
  <c r="H24" i="6"/>
  <c r="H22" i="6"/>
  <c r="H21" i="6"/>
  <c r="H20" i="6"/>
  <c r="H19" i="6"/>
  <c r="H18" i="6"/>
  <c r="F17" i="6"/>
  <c r="H16" i="6"/>
  <c r="H14" i="6"/>
  <c r="H12" i="6"/>
  <c r="H11" i="6"/>
  <c r="G32" i="6" l="1"/>
  <c r="G54" i="6" s="1"/>
  <c r="H34" i="6"/>
  <c r="H25" i="6"/>
  <c r="F32" i="6"/>
  <c r="F54" i="6" s="1"/>
  <c r="H17" i="6"/>
  <c r="F57" i="6" l="1"/>
  <c r="F59" i="6" s="1"/>
  <c r="G57" i="6"/>
  <c r="H32" i="6"/>
  <c r="G59" i="6" l="1"/>
  <c r="H57" i="6"/>
  <c r="F62" i="6"/>
  <c r="H54" i="6"/>
  <c r="H59" i="6" l="1"/>
  <c r="G62" i="6"/>
  <c r="G63" i="6" s="1"/>
  <c r="G65" i="6" s="1"/>
  <c r="F63" i="6"/>
  <c r="H63" i="6" l="1"/>
  <c r="F65" i="6"/>
  <c r="H62" i="6"/>
  <c r="H65" i="6" l="1"/>
</calcChain>
</file>

<file path=xl/sharedStrings.xml><?xml version="1.0" encoding="utf-8"?>
<sst xmlns="http://schemas.openxmlformats.org/spreadsheetml/2006/main" count="59" uniqueCount="59">
  <si>
    <t>B.3.-Reparacions i Petit Manteniment Edifici</t>
  </si>
  <si>
    <t>B.4. Manteniment informàtic</t>
  </si>
  <si>
    <t>B.13.-Altres despeses</t>
  </si>
  <si>
    <t>DESPESES</t>
  </si>
  <si>
    <t>A.1.- Direcció (37,5h)</t>
  </si>
  <si>
    <t>B.2.-Compra material i petita inversió</t>
  </si>
  <si>
    <t xml:space="preserve">B.- Despeses generals                                               </t>
  </si>
  <si>
    <t xml:space="preserve">C.- Difusió                                                                 </t>
  </si>
  <si>
    <t>B.1.-Material oficina</t>
  </si>
  <si>
    <t>TOTALS</t>
  </si>
  <si>
    <t>TOTAL DESPESES OPERACIONALS</t>
  </si>
  <si>
    <t>TOTAL DESPESES</t>
  </si>
  <si>
    <t>A.- Personal</t>
  </si>
  <si>
    <t>B.5.-Primes d'Assegurances</t>
  </si>
  <si>
    <t>B.7.-Arrendaments i canons</t>
  </si>
  <si>
    <t>B.8.-Neteja</t>
  </si>
  <si>
    <t>B.9.-Serveis professionals independents</t>
  </si>
  <si>
    <t>B.10.-Transports</t>
  </si>
  <si>
    <t>B.11.-Despeses Bancàries</t>
  </si>
  <si>
    <t>B.12.-Tributs i Taxes</t>
  </si>
  <si>
    <t>IVA 21%</t>
  </si>
  <si>
    <t>A.2.- Cap de programes i projectes (37,5h)</t>
  </si>
  <si>
    <t>SUBTOTAL DESPESES</t>
  </si>
  <si>
    <t>A.9.- Administració (37,5h)</t>
  </si>
  <si>
    <t>A.7.- Informació sociocultural (112,5h)</t>
  </si>
  <si>
    <t>A.8.- Animació sociocultural infancia (37,5h)</t>
  </si>
  <si>
    <t>A.10.- Seguretat Social</t>
  </si>
  <si>
    <t>A.11.- Suports i suplències</t>
  </si>
  <si>
    <t>D.- Serveis</t>
  </si>
  <si>
    <t>D.1.- Servei d'Activitats Formatives</t>
  </si>
  <si>
    <t>D.2.1.-Actuacions musicals</t>
  </si>
  <si>
    <t>D.2.2.-Arts escéniques</t>
  </si>
  <si>
    <t>D.2.3.-Audiovisuals</t>
  </si>
  <si>
    <t>D.3.- Servei d'exposicions</t>
  </si>
  <si>
    <t>D.4.- Servei de seminaris, debats i conferències</t>
  </si>
  <si>
    <t>D.5.- Servei de cessió i lloguers d'espai</t>
  </si>
  <si>
    <t>D.6.- Servei de suport a grups i entitats</t>
  </si>
  <si>
    <t>D.7.- Servei de festes i tradicions</t>
  </si>
  <si>
    <t>D.8.- Servei de suport a la creació</t>
  </si>
  <si>
    <t>D.9.- Servei d'Infància</t>
  </si>
  <si>
    <t>D.10.- Servei Juvenil</t>
  </si>
  <si>
    <t>E.- Projectes</t>
  </si>
  <si>
    <t>E.1.-Cultura i Educació</t>
  </si>
  <si>
    <t>E.2.-Projecte de creació artística comunitaria</t>
  </si>
  <si>
    <t>E.3.-Eix cultural singular de música moderna</t>
  </si>
  <si>
    <t>D.2.- Difusió i divulgació cultural</t>
  </si>
  <si>
    <t>A.5.- Coordinació de comunicació i xarxes socials (20h)</t>
  </si>
  <si>
    <t>B.6.-Subministraments</t>
  </si>
  <si>
    <t>A.3.- Coordinació projectes, prog. i activitats (37,5h)</t>
  </si>
  <si>
    <t>A.4.- Coordinació projectes, prog. infancia (37,5h)</t>
  </si>
  <si>
    <t>A.6.- Tècnic/a de Producció (37,5h)</t>
  </si>
  <si>
    <t>LOT 1: Gestió i explotació del Centre Cívic Sarrià</t>
  </si>
  <si>
    <t>TOTAL DESPESES FUNCIONAMENT (A+B+C)</t>
  </si>
  <si>
    <t>TOTAL DESPESES ACTIVITAT (D+E)</t>
  </si>
  <si>
    <t>DESPESES ESTRUCTURALS (+-4%)</t>
  </si>
  <si>
    <t>4% DE TOTAL DESPESES OPERACIONALS</t>
  </si>
  <si>
    <t>DESPESES GESTIO (+-4%)</t>
  </si>
  <si>
    <t>4% DE TOTAL DESPESES OPERACIONALS+ESTRUCTURALS</t>
  </si>
  <si>
    <t>(DESP. FUNCIONAMENT + DESP. ACTIVITATS OBLIGATÒRIES)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</si>
</sst>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##0;###0"/>
  </numFmts>
  <fonts count="1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color rgb="FF8063A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6"/>
      <name val="Arial"/>
      <family val="2"/>
    </font>
    <font>
      <b/>
      <sz val="24"/>
      <color theme="1"/>
      <name val="Arial"/>
      <family val="2"/>
    </font>
    <font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E3DFEB"/>
      </patternFill>
    </fill>
    <fill>
      <patternFill patternType="solid">
        <fgColor rgb="FFCCC0DA"/>
      </patternFill>
    </fill>
    <fill>
      <patternFill patternType="solid">
        <fgColor theme="0"/>
        <bgColor indexed="64"/>
      </patternFill>
    </fill>
    <fill>
      <patternFill patternType="solid">
        <fgColor rgb="FFE3DFEB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indexed="64"/>
      </bottom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rgb="FF000000"/>
      </top>
      <bottom style="hair">
        <color theme="0" tint="-0.499984740745262"/>
      </bottom>
      <diagonal/>
    </border>
    <border>
      <left/>
      <right/>
      <top style="thin">
        <color rgb="FF000000"/>
      </top>
      <bottom style="hair">
        <color theme="0" tint="-0.499984740745262"/>
      </bottom>
      <diagonal/>
    </border>
    <border>
      <left style="medium">
        <color auto="1"/>
      </left>
      <right/>
      <top style="hair">
        <color theme="0" tint="-0.499984740745262"/>
      </top>
      <bottom style="thin">
        <color indexed="64"/>
      </bottom>
      <diagonal/>
    </border>
    <border>
      <left/>
      <right/>
      <top/>
      <bottom style="hair">
        <color theme="0" tint="-0.499984740745262"/>
      </bottom>
      <diagonal/>
    </border>
    <border>
      <left/>
      <right/>
      <top style="hair">
        <color theme="0" tint="-0.499984740745262"/>
      </top>
      <bottom/>
      <diagonal/>
    </border>
    <border>
      <left style="medium">
        <color auto="1"/>
      </left>
      <right/>
      <top style="hair">
        <color theme="0" tint="-0.499984740745262"/>
      </top>
      <bottom/>
      <diagonal/>
    </border>
    <border>
      <left/>
      <right/>
      <top style="thin">
        <color indexed="64"/>
      </top>
      <bottom style="hair">
        <color theme="0" tint="-0.499984740745262"/>
      </bottom>
      <diagonal/>
    </border>
    <border>
      <left style="medium">
        <color auto="1"/>
      </left>
      <right/>
      <top style="thin">
        <color auto="1"/>
      </top>
      <bottom style="hair">
        <color theme="0" tint="-0.499984740745262"/>
      </bottom>
      <diagonal/>
    </border>
    <border>
      <left style="medium">
        <color auto="1"/>
      </left>
      <right/>
      <top/>
      <bottom style="hair">
        <color theme="0" tint="-0.49998474074526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rgb="FF000000"/>
      </bottom>
      <diagonal/>
    </border>
    <border>
      <left style="medium">
        <color auto="1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hair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hair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499984740745262"/>
      </bottom>
      <diagonal/>
    </border>
    <border>
      <left style="thin">
        <color indexed="64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hair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theme="0" tint="-0.499984740745262"/>
      </bottom>
      <diagonal/>
    </border>
    <border>
      <left style="thin">
        <color indexed="64"/>
      </left>
      <right/>
      <top style="hair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theme="0" tint="-0.49998474074526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</cellStyleXfs>
  <cellXfs count="140">
    <xf numFmtId="0" fontId="0" fillId="0" borderId="0" xfId="0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0" fontId="7" fillId="4" borderId="0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164" fontId="9" fillId="6" borderId="31" xfId="0" applyNumberFormat="1" applyFont="1" applyFill="1" applyBorder="1" applyAlignment="1">
      <alignment horizontal="center" vertical="center" wrapText="1"/>
    </xf>
    <xf numFmtId="164" fontId="9" fillId="6" borderId="53" xfId="0" applyNumberFormat="1" applyFont="1" applyFill="1" applyBorder="1" applyAlignment="1">
      <alignment horizontal="center" vertical="center" wrapText="1"/>
    </xf>
    <xf numFmtId="0" fontId="9" fillId="6" borderId="33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left" vertical="center"/>
    </xf>
    <xf numFmtId="0" fontId="2" fillId="4" borderId="0" xfId="0" applyFont="1" applyFill="1" applyBorder="1" applyAlignment="1">
      <alignment horizontal="right" vertical="top"/>
    </xf>
    <xf numFmtId="0" fontId="2" fillId="4" borderId="0" xfId="0" applyFont="1" applyFill="1" applyBorder="1" applyAlignment="1">
      <alignment horizontal="right" vertical="top" indent="1"/>
    </xf>
    <xf numFmtId="0" fontId="0" fillId="4" borderId="0" xfId="0" applyFill="1" applyBorder="1" applyAlignment="1">
      <alignment horizontal="left" vertical="top"/>
    </xf>
    <xf numFmtId="0" fontId="2" fillId="4" borderId="0" xfId="0" applyFont="1" applyFill="1"/>
    <xf numFmtId="0" fontId="7" fillId="9" borderId="8" xfId="0" applyFont="1" applyFill="1" applyBorder="1" applyAlignment="1">
      <alignment horizontal="left" vertical="center"/>
    </xf>
    <xf numFmtId="0" fontId="7" fillId="9" borderId="9" xfId="0" applyFont="1" applyFill="1" applyBorder="1" applyAlignment="1">
      <alignment horizontal="left" vertical="center"/>
    </xf>
    <xf numFmtId="0" fontId="3" fillId="3" borderId="54" xfId="0" applyFont="1" applyFill="1" applyBorder="1" applyAlignment="1">
      <alignment vertical="center" wrapText="1"/>
    </xf>
    <xf numFmtId="0" fontId="7" fillId="3" borderId="55" xfId="0" applyFont="1" applyFill="1" applyBorder="1" applyAlignment="1">
      <alignment horizontal="left" vertical="center"/>
    </xf>
    <xf numFmtId="44" fontId="8" fillId="4" borderId="0" xfId="0" applyNumberFormat="1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top"/>
    </xf>
    <xf numFmtId="0" fontId="7" fillId="2" borderId="65" xfId="0" applyFont="1" applyFill="1" applyBorder="1" applyAlignment="1">
      <alignment vertical="center"/>
    </xf>
    <xf numFmtId="0" fontId="7" fillId="2" borderId="66" xfId="0" applyFont="1" applyFill="1" applyBorder="1" applyAlignment="1">
      <alignment vertical="center"/>
    </xf>
    <xf numFmtId="0" fontId="11" fillId="3" borderId="8" xfId="0" applyFont="1" applyFill="1" applyBorder="1" applyAlignment="1">
      <alignment horizontal="left" vertical="center"/>
    </xf>
    <xf numFmtId="0" fontId="11" fillId="3" borderId="74" xfId="0" applyFont="1" applyFill="1" applyBorder="1" applyAlignment="1">
      <alignment horizontal="left" vertical="center"/>
    </xf>
    <xf numFmtId="0" fontId="7" fillId="3" borderId="75" xfId="0" applyFont="1" applyFill="1" applyBorder="1" applyAlignment="1">
      <alignment vertical="center"/>
    </xf>
    <xf numFmtId="0" fontId="11" fillId="3" borderId="8" xfId="0" applyFont="1" applyFill="1" applyBorder="1" applyAlignment="1">
      <alignment vertical="center"/>
    </xf>
    <xf numFmtId="0" fontId="3" fillId="3" borderId="9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7" fillId="3" borderId="56" xfId="0" applyFont="1" applyFill="1" applyBorder="1" applyAlignment="1">
      <alignment horizontal="left" vertical="center"/>
    </xf>
    <xf numFmtId="0" fontId="7" fillId="3" borderId="57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right" vertical="center"/>
    </xf>
    <xf numFmtId="0" fontId="0" fillId="4" borderId="0" xfId="0" applyFill="1" applyBorder="1" applyAlignment="1">
      <alignment horizontal="left" vertical="center"/>
    </xf>
    <xf numFmtId="44" fontId="7" fillId="5" borderId="58" xfId="1" applyNumberFormat="1" applyFont="1" applyFill="1" applyBorder="1" applyAlignment="1">
      <alignment horizontal="justify" vertical="center"/>
    </xf>
    <xf numFmtId="44" fontId="7" fillId="5" borderId="59" xfId="1" applyNumberFormat="1" applyFont="1" applyFill="1" applyBorder="1" applyAlignment="1">
      <alignment horizontal="justify" vertical="center"/>
    </xf>
    <xf numFmtId="44" fontId="7" fillId="5" borderId="60" xfId="1" applyNumberFormat="1" applyFont="1" applyFill="1" applyBorder="1" applyAlignment="1">
      <alignment horizontal="justify" vertical="center"/>
    </xf>
    <xf numFmtId="44" fontId="7" fillId="4" borderId="0" xfId="1" applyNumberFormat="1" applyFont="1" applyFill="1" applyBorder="1" applyAlignment="1">
      <alignment horizontal="justify" vertical="center"/>
    </xf>
    <xf numFmtId="44" fontId="3" fillId="6" borderId="24" xfId="1" applyNumberFormat="1" applyFont="1" applyFill="1" applyBorder="1" applyAlignment="1">
      <alignment horizontal="justify" vertical="center" wrapText="1"/>
    </xf>
    <xf numFmtId="44" fontId="3" fillId="6" borderId="34" xfId="1" applyNumberFormat="1" applyFont="1" applyFill="1" applyBorder="1" applyAlignment="1">
      <alignment horizontal="justify" vertical="center" wrapText="1"/>
    </xf>
    <xf numFmtId="44" fontId="7" fillId="6" borderId="44" xfId="1" applyNumberFormat="1" applyFont="1" applyFill="1" applyBorder="1" applyAlignment="1">
      <alignment horizontal="justify" vertical="center" wrapText="1"/>
    </xf>
    <xf numFmtId="44" fontId="7" fillId="4" borderId="0" xfId="1" applyNumberFormat="1" applyFont="1" applyFill="1" applyBorder="1" applyAlignment="1">
      <alignment horizontal="justify" vertical="center" wrapText="1"/>
    </xf>
    <xf numFmtId="44" fontId="3" fillId="6" borderId="25" xfId="1" applyNumberFormat="1" applyFont="1" applyFill="1" applyBorder="1" applyAlignment="1">
      <alignment horizontal="justify" vertical="center" wrapText="1"/>
    </xf>
    <xf numFmtId="44" fontId="3" fillId="6" borderId="35" xfId="1" applyNumberFormat="1" applyFont="1" applyFill="1" applyBorder="1" applyAlignment="1">
      <alignment horizontal="justify" vertical="center" wrapText="1"/>
    </xf>
    <xf numFmtId="44" fontId="7" fillId="6" borderId="45" xfId="1" applyNumberFormat="1" applyFont="1" applyFill="1" applyBorder="1" applyAlignment="1">
      <alignment horizontal="justify" vertical="center" wrapText="1"/>
    </xf>
    <xf numFmtId="44" fontId="3" fillId="8" borderId="25" xfId="1" applyNumberFormat="1" applyFont="1" applyFill="1" applyBorder="1" applyAlignment="1">
      <alignment horizontal="justify" vertical="center" wrapText="1"/>
    </xf>
    <xf numFmtId="44" fontId="3" fillId="8" borderId="35" xfId="1" applyNumberFormat="1" applyFont="1" applyFill="1" applyBorder="1" applyAlignment="1">
      <alignment horizontal="justify" vertical="center" wrapText="1"/>
    </xf>
    <xf numFmtId="44" fontId="7" fillId="8" borderId="45" xfId="1" applyNumberFormat="1" applyFont="1" applyFill="1" applyBorder="1" applyAlignment="1">
      <alignment horizontal="justify" vertical="center" wrapText="1"/>
    </xf>
    <xf numFmtId="44" fontId="3" fillId="6" borderId="26" xfId="1" applyNumberFormat="1" applyFont="1" applyFill="1" applyBorder="1" applyAlignment="1">
      <alignment horizontal="justify" vertical="center" wrapText="1"/>
    </xf>
    <xf numFmtId="44" fontId="3" fillId="6" borderId="36" xfId="1" applyNumberFormat="1" applyFont="1" applyFill="1" applyBorder="1" applyAlignment="1">
      <alignment horizontal="justify" vertical="center" wrapText="1"/>
    </xf>
    <xf numFmtId="44" fontId="7" fillId="6" borderId="46" xfId="1" applyNumberFormat="1" applyFont="1" applyFill="1" applyBorder="1" applyAlignment="1">
      <alignment horizontal="justify" vertical="center" wrapText="1"/>
    </xf>
    <xf numFmtId="44" fontId="7" fillId="5" borderId="10" xfId="1" applyNumberFormat="1" applyFont="1" applyFill="1" applyBorder="1" applyAlignment="1">
      <alignment horizontal="justify" vertical="center"/>
    </xf>
    <xf numFmtId="44" fontId="7" fillId="5" borderId="37" xfId="1" applyNumberFormat="1" applyFont="1" applyFill="1" applyBorder="1" applyAlignment="1">
      <alignment horizontal="justify" vertical="center"/>
    </xf>
    <xf numFmtId="44" fontId="7" fillId="5" borderId="47" xfId="1" applyNumberFormat="1" applyFont="1" applyFill="1" applyBorder="1" applyAlignment="1">
      <alignment horizontal="justify" vertical="center"/>
    </xf>
    <xf numFmtId="44" fontId="3" fillId="6" borderId="27" xfId="1" applyNumberFormat="1" applyFont="1" applyFill="1" applyBorder="1" applyAlignment="1">
      <alignment horizontal="justify" vertical="center" wrapText="1"/>
    </xf>
    <xf numFmtId="44" fontId="3" fillId="6" borderId="38" xfId="1" applyNumberFormat="1" applyFont="1" applyFill="1" applyBorder="1" applyAlignment="1">
      <alignment horizontal="justify" vertical="center" wrapText="1"/>
    </xf>
    <xf numFmtId="44" fontId="7" fillId="6" borderId="48" xfId="1" applyNumberFormat="1" applyFont="1" applyFill="1" applyBorder="1" applyAlignment="1">
      <alignment horizontal="justify" vertical="center" wrapText="1"/>
    </xf>
    <xf numFmtId="44" fontId="3" fillId="6" borderId="28" xfId="1" applyNumberFormat="1" applyFont="1" applyFill="1" applyBorder="1" applyAlignment="1">
      <alignment horizontal="justify" vertical="center" wrapText="1"/>
    </xf>
    <xf numFmtId="44" fontId="3" fillId="6" borderId="39" xfId="1" applyNumberFormat="1" applyFont="1" applyFill="1" applyBorder="1" applyAlignment="1">
      <alignment horizontal="justify" vertical="center" wrapText="1"/>
    </xf>
    <xf numFmtId="44" fontId="7" fillId="6" borderId="49" xfId="1" applyNumberFormat="1" applyFont="1" applyFill="1" applyBorder="1" applyAlignment="1">
      <alignment horizontal="justify" vertical="center" wrapText="1"/>
    </xf>
    <xf numFmtId="44" fontId="7" fillId="5" borderId="29" xfId="1" applyNumberFormat="1" applyFont="1" applyFill="1" applyBorder="1" applyAlignment="1">
      <alignment horizontal="justify" vertical="center" wrapText="1"/>
    </xf>
    <xf numFmtId="44" fontId="7" fillId="5" borderId="40" xfId="1" applyNumberFormat="1" applyFont="1" applyFill="1" applyBorder="1" applyAlignment="1">
      <alignment horizontal="justify" vertical="center" wrapText="1"/>
    </xf>
    <xf numFmtId="44" fontId="7" fillId="5" borderId="50" xfId="1" applyNumberFormat="1" applyFont="1" applyFill="1" applyBorder="1" applyAlignment="1">
      <alignment horizontal="justify" vertical="center"/>
    </xf>
    <xf numFmtId="44" fontId="7" fillId="7" borderId="63" xfId="1" applyNumberFormat="1" applyFont="1" applyFill="1" applyBorder="1" applyAlignment="1">
      <alignment horizontal="justify" vertical="center"/>
    </xf>
    <xf numFmtId="44" fontId="7" fillId="7" borderId="64" xfId="1" applyNumberFormat="1" applyFont="1" applyFill="1" applyBorder="1" applyAlignment="1">
      <alignment horizontal="justify" vertical="center"/>
    </xf>
    <xf numFmtId="44" fontId="7" fillId="7" borderId="52" xfId="1" applyNumberFormat="1" applyFont="1" applyFill="1" applyBorder="1" applyAlignment="1">
      <alignment horizontal="justify" vertical="center"/>
    </xf>
    <xf numFmtId="44" fontId="7" fillId="5" borderId="67" xfId="1" applyNumberFormat="1" applyFont="1" applyFill="1" applyBorder="1" applyAlignment="1">
      <alignment horizontal="justify" vertical="center"/>
    </xf>
    <xf numFmtId="44" fontId="7" fillId="5" borderId="68" xfId="1" applyNumberFormat="1" applyFont="1" applyFill="1" applyBorder="1" applyAlignment="1">
      <alignment horizontal="justify" vertical="center"/>
    </xf>
    <xf numFmtId="44" fontId="3" fillId="4" borderId="30" xfId="1" applyNumberFormat="1" applyFont="1" applyFill="1" applyBorder="1" applyAlignment="1">
      <alignment horizontal="justify" vertical="center" wrapText="1"/>
    </xf>
    <xf numFmtId="44" fontId="3" fillId="4" borderId="41" xfId="1" applyNumberFormat="1" applyFont="1" applyFill="1" applyBorder="1" applyAlignment="1">
      <alignment horizontal="justify" vertical="center" wrapText="1"/>
    </xf>
    <xf numFmtId="44" fontId="3" fillId="4" borderId="25" xfId="1" applyNumberFormat="1" applyFont="1" applyFill="1" applyBorder="1" applyAlignment="1">
      <alignment horizontal="justify" vertical="center" wrapText="1"/>
    </xf>
    <xf numFmtId="44" fontId="3" fillId="4" borderId="35" xfId="1" applyNumberFormat="1" applyFont="1" applyFill="1" applyBorder="1" applyAlignment="1">
      <alignment horizontal="justify" vertical="center" wrapText="1"/>
    </xf>
    <xf numFmtId="44" fontId="3" fillId="6" borderId="25" xfId="1" applyNumberFormat="1" applyFont="1" applyFill="1" applyBorder="1" applyAlignment="1">
      <alignment horizontal="justify" vertical="center"/>
    </xf>
    <xf numFmtId="44" fontId="7" fillId="5" borderId="29" xfId="1" applyNumberFormat="1" applyFont="1" applyFill="1" applyBorder="1" applyAlignment="1">
      <alignment horizontal="justify" vertical="center"/>
    </xf>
    <xf numFmtId="44" fontId="7" fillId="5" borderId="40" xfId="1" applyNumberFormat="1" applyFont="1" applyFill="1" applyBorder="1" applyAlignment="1">
      <alignment horizontal="justify" vertical="center"/>
    </xf>
    <xf numFmtId="44" fontId="7" fillId="5" borderId="43" xfId="1" applyNumberFormat="1" applyFont="1" applyFill="1" applyBorder="1" applyAlignment="1">
      <alignment horizontal="justify" vertical="center"/>
    </xf>
    <xf numFmtId="44" fontId="3" fillId="6" borderId="26" xfId="1" applyNumberFormat="1" applyFont="1" applyFill="1" applyBorder="1" applyAlignment="1">
      <alignment horizontal="justify" vertical="center"/>
    </xf>
    <xf numFmtId="44" fontId="7" fillId="7" borderId="71" xfId="1" applyNumberFormat="1" applyFont="1" applyFill="1" applyBorder="1" applyAlignment="1">
      <alignment horizontal="justify" vertical="center"/>
    </xf>
    <xf numFmtId="44" fontId="7" fillId="7" borderId="72" xfId="1" applyNumberFormat="1" applyFont="1" applyFill="1" applyBorder="1" applyAlignment="1">
      <alignment horizontal="justify" vertical="center"/>
    </xf>
    <xf numFmtId="44" fontId="7" fillId="7" borderId="73" xfId="1" applyNumberFormat="1" applyFont="1" applyFill="1" applyBorder="1" applyAlignment="1">
      <alignment horizontal="justify" vertical="center"/>
    </xf>
    <xf numFmtId="44" fontId="7" fillId="4" borderId="0" xfId="1" applyNumberFormat="1" applyFont="1" applyFill="1" applyBorder="1" applyAlignment="1">
      <alignment horizontal="center" vertical="center"/>
    </xf>
    <xf numFmtId="44" fontId="7" fillId="7" borderId="23" xfId="1" applyNumberFormat="1" applyFont="1" applyFill="1" applyBorder="1" applyAlignment="1">
      <alignment horizontal="justify" vertical="center"/>
    </xf>
    <xf numFmtId="44" fontId="7" fillId="7" borderId="42" xfId="1" applyNumberFormat="1" applyFont="1" applyFill="1" applyBorder="1" applyAlignment="1">
      <alignment horizontal="justify" vertical="center"/>
    </xf>
    <xf numFmtId="44" fontId="7" fillId="7" borderId="51" xfId="1" applyNumberFormat="1" applyFont="1" applyFill="1" applyBorder="1" applyAlignment="1">
      <alignment horizontal="justify" vertical="center"/>
    </xf>
    <xf numFmtId="44" fontId="7" fillId="9" borderId="71" xfId="1" applyNumberFormat="1" applyFont="1" applyFill="1" applyBorder="1" applyAlignment="1">
      <alignment horizontal="justify" vertical="center"/>
    </xf>
    <xf numFmtId="44" fontId="7" fillId="9" borderId="72" xfId="1" applyNumberFormat="1" applyFont="1" applyFill="1" applyBorder="1" applyAlignment="1">
      <alignment horizontal="justify" vertical="center"/>
    </xf>
    <xf numFmtId="44" fontId="7" fillId="9" borderId="73" xfId="1" applyNumberFormat="1" applyFont="1" applyFill="1" applyBorder="1" applyAlignment="1">
      <alignment horizontal="justify" vertical="center"/>
    </xf>
    <xf numFmtId="44" fontId="7" fillId="4" borderId="0" xfId="1" applyFont="1" applyFill="1" applyBorder="1" applyAlignment="1">
      <alignment horizontal="justify" vertical="center"/>
    </xf>
    <xf numFmtId="44" fontId="7" fillId="7" borderId="31" xfId="1" applyFont="1" applyFill="1" applyBorder="1" applyAlignment="1">
      <alignment horizontal="justify" vertical="center"/>
    </xf>
    <xf numFmtId="44" fontId="7" fillId="7" borderId="53" xfId="1" applyFont="1" applyFill="1" applyBorder="1" applyAlignment="1">
      <alignment horizontal="justify" vertical="center"/>
    </xf>
    <xf numFmtId="44" fontId="7" fillId="7" borderId="33" xfId="1" applyFont="1" applyFill="1" applyBorder="1" applyAlignment="1">
      <alignment horizontal="justify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/>
    </xf>
    <xf numFmtId="0" fontId="7" fillId="3" borderId="70" xfId="0" applyFont="1" applyFill="1" applyBorder="1" applyAlignment="1">
      <alignment horizontal="left" vertical="center"/>
    </xf>
    <xf numFmtId="0" fontId="7" fillId="3" borderId="56" xfId="0" applyFont="1" applyFill="1" applyBorder="1" applyAlignment="1">
      <alignment horizontal="left" vertical="center"/>
    </xf>
    <xf numFmtId="0" fontId="7" fillId="3" borderId="57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7" fillId="2" borderId="22" xfId="0" applyFont="1" applyFill="1" applyBorder="1" applyAlignment="1">
      <alignment horizontal="left" vertical="center"/>
    </xf>
    <xf numFmtId="0" fontId="7" fillId="2" borderId="32" xfId="0" applyFont="1" applyFill="1" applyBorder="1" applyAlignment="1">
      <alignment horizontal="left" vertical="center"/>
    </xf>
    <xf numFmtId="44" fontId="3" fillId="7" borderId="10" xfId="1" applyNumberFormat="1" applyFont="1" applyFill="1" applyBorder="1" applyAlignment="1">
      <alignment horizontal="center" vertical="center"/>
    </xf>
    <xf numFmtId="44" fontId="3" fillId="7" borderId="71" xfId="1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7" fillId="5" borderId="2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7" fillId="2" borderId="20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7" fillId="2" borderId="56" xfId="0" applyFont="1" applyFill="1" applyBorder="1" applyAlignment="1">
      <alignment horizontal="left" vertical="center"/>
    </xf>
    <xf numFmtId="0" fontId="7" fillId="2" borderId="57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8" borderId="3" xfId="0" applyFont="1" applyFill="1" applyBorder="1" applyAlignment="1">
      <alignment horizontal="left" vertical="center" wrapText="1"/>
    </xf>
    <xf numFmtId="0" fontId="3" fillId="8" borderId="4" xfId="0" applyFont="1" applyFill="1" applyBorder="1" applyAlignment="1">
      <alignment horizontal="left" vertical="center" wrapText="1"/>
    </xf>
    <xf numFmtId="44" fontId="3" fillId="7" borderId="23" xfId="1" applyNumberFormat="1" applyFont="1" applyFill="1" applyBorder="1" applyAlignment="1">
      <alignment horizontal="center" vertical="center"/>
    </xf>
    <xf numFmtId="44" fontId="7" fillId="7" borderId="23" xfId="1" applyNumberFormat="1" applyFont="1" applyFill="1" applyBorder="1" applyAlignment="1">
      <alignment horizontal="center" vertical="center"/>
    </xf>
    <xf numFmtId="44" fontId="7" fillId="7" borderId="71" xfId="1" applyNumberFormat="1" applyFont="1" applyFill="1" applyBorder="1" applyAlignment="1">
      <alignment horizontal="center" vertical="center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44" fontId="7" fillId="7" borderId="42" xfId="1" applyNumberFormat="1" applyFont="1" applyFill="1" applyBorder="1" applyAlignment="1">
      <alignment horizontal="center" vertical="center"/>
    </xf>
    <xf numFmtId="44" fontId="7" fillId="7" borderId="72" xfId="1" applyNumberFormat="1" applyFont="1" applyFill="1" applyBorder="1" applyAlignment="1">
      <alignment horizontal="center" vertical="center"/>
    </xf>
    <xf numFmtId="44" fontId="7" fillId="7" borderId="51" xfId="1" applyNumberFormat="1" applyFont="1" applyFill="1" applyBorder="1" applyAlignment="1">
      <alignment horizontal="center" vertical="center"/>
    </xf>
    <xf numFmtId="44" fontId="7" fillId="7" borderId="73" xfId="1" applyNumberFormat="1" applyFont="1" applyFill="1" applyBorder="1" applyAlignment="1">
      <alignment horizontal="center" vertical="center"/>
    </xf>
    <xf numFmtId="44" fontId="3" fillId="7" borderId="42" xfId="1" applyNumberFormat="1" applyFont="1" applyFill="1" applyBorder="1" applyAlignment="1">
      <alignment horizontal="center" vertical="center"/>
    </xf>
    <xf numFmtId="44" fontId="3" fillId="7" borderId="37" xfId="1" applyNumberFormat="1" applyFont="1" applyFill="1" applyBorder="1" applyAlignment="1">
      <alignment horizontal="center" vertical="center"/>
    </xf>
    <xf numFmtId="44" fontId="7" fillId="7" borderId="47" xfId="1" applyNumberFormat="1" applyFont="1" applyFill="1" applyBorder="1" applyAlignment="1">
      <alignment horizontal="center" vertical="center"/>
    </xf>
    <xf numFmtId="44" fontId="3" fillId="7" borderId="72" xfId="1" applyNumberFormat="1" applyFont="1" applyFill="1" applyBorder="1" applyAlignment="1">
      <alignment horizontal="center" vertical="center"/>
    </xf>
  </cellXfs>
  <cellStyles count="11">
    <cellStyle name="Coma 2" xfId="8"/>
    <cellStyle name="Moneda" xfId="1" builtinId="4"/>
    <cellStyle name="Moneda 2" xfId="6"/>
    <cellStyle name="Moneda 3" xfId="3"/>
    <cellStyle name="Normal" xfId="0" builtinId="0"/>
    <cellStyle name="Normal 2" xfId="5"/>
    <cellStyle name="Normal 3" xfId="2"/>
    <cellStyle name="Normal 4" xfId="9"/>
    <cellStyle name="Percentatge 2" xfId="7"/>
    <cellStyle name="Percentatge 2 2" xfId="10"/>
    <cellStyle name="Percentatge 3" xfId="4"/>
  </cellStyles>
  <dxfs count="0"/>
  <tableStyles count="0" defaultTableStyle="TableStyleMedium9" defaultPivotStyle="PivotStyleLight16"/>
  <colors>
    <mruColors>
      <color rgb="FFE3DFE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69"/>
  <sheetViews>
    <sheetView tabSelected="1" zoomScaleNormal="100" zoomScaleSheetLayoutView="90" workbookViewId="0">
      <selection activeCell="E6" sqref="E6"/>
    </sheetView>
  </sheetViews>
  <sheetFormatPr defaultColWidth="15.83203125" defaultRowHeight="12.75" x14ac:dyDescent="0.2"/>
  <cols>
    <col min="1" max="1" width="9.33203125" style="1" customWidth="1"/>
    <col min="2" max="3" width="5.83203125" style="1" customWidth="1"/>
    <col min="4" max="4" width="55.83203125" style="1" customWidth="1"/>
    <col min="5" max="5" width="20.83203125" style="10" customWidth="1"/>
    <col min="6" max="6" width="20.83203125" style="11" customWidth="1"/>
    <col min="7" max="7" width="20.83203125" style="10" customWidth="1"/>
    <col min="8" max="8" width="20.83203125" style="1" customWidth="1"/>
    <col min="9" max="9" width="5.83203125" style="1" customWidth="1"/>
    <col min="10" max="13" width="15.83203125" style="12"/>
    <col min="14" max="16384" width="15.83203125" style="1"/>
  </cols>
  <sheetData>
    <row r="1" spans="2:9" ht="30" x14ac:dyDescent="0.2">
      <c r="B1" s="33"/>
      <c r="C1" s="9" t="s">
        <v>51</v>
      </c>
      <c r="D1" s="33"/>
      <c r="E1" s="34"/>
      <c r="F1" s="34"/>
      <c r="G1" s="34"/>
      <c r="H1" s="33"/>
      <c r="I1" s="33"/>
    </row>
    <row r="2" spans="2:9" ht="13.5" thickBot="1" x14ac:dyDescent="0.25">
      <c r="B2" s="33"/>
      <c r="C2" s="33"/>
      <c r="D2" s="33"/>
      <c r="E2" s="34"/>
      <c r="F2" s="34"/>
      <c r="G2" s="34"/>
      <c r="H2" s="33"/>
      <c r="I2" s="33"/>
    </row>
    <row r="3" spans="2:9" ht="27" customHeight="1" thickBot="1" x14ac:dyDescent="0.25">
      <c r="B3" s="33"/>
      <c r="C3" s="119" t="s">
        <v>3</v>
      </c>
      <c r="D3" s="120"/>
      <c r="E3" s="6">
        <v>2025</v>
      </c>
      <c r="F3" s="6">
        <v>2026</v>
      </c>
      <c r="G3" s="7">
        <v>2027</v>
      </c>
      <c r="H3" s="8" t="s">
        <v>9</v>
      </c>
      <c r="I3" s="32"/>
    </row>
    <row r="4" spans="2:9" s="12" customFormat="1" ht="13.5" thickBot="1" x14ac:dyDescent="0.25">
      <c r="B4" s="35"/>
      <c r="C4" s="35"/>
      <c r="D4" s="35"/>
      <c r="E4" s="35"/>
      <c r="F4" s="35"/>
      <c r="G4" s="35"/>
      <c r="H4" s="35"/>
      <c r="I4" s="35"/>
    </row>
    <row r="5" spans="2:9" x14ac:dyDescent="0.2">
      <c r="B5" s="33"/>
      <c r="C5" s="121" t="s">
        <v>12</v>
      </c>
      <c r="D5" s="122"/>
      <c r="E5" s="36">
        <f>SUM(E6:E16)</f>
        <v>0</v>
      </c>
      <c r="F5" s="36">
        <f t="shared" ref="F5:G5" si="0">SUM(F6:F16)</f>
        <v>0</v>
      </c>
      <c r="G5" s="37">
        <f t="shared" si="0"/>
        <v>0</v>
      </c>
      <c r="H5" s="38">
        <f t="shared" ref="H5:H37" si="1">SUM(E5:G5)</f>
        <v>0</v>
      </c>
      <c r="I5" s="39"/>
    </row>
    <row r="6" spans="2:9" x14ac:dyDescent="0.2">
      <c r="B6" s="33"/>
      <c r="C6" s="123" t="s">
        <v>4</v>
      </c>
      <c r="D6" s="124"/>
      <c r="E6" s="40">
        <v>0</v>
      </c>
      <c r="F6" s="40">
        <f>ROUND(
(E6*1.035),2)</f>
        <v>0</v>
      </c>
      <c r="G6" s="41">
        <f>ROUND(
(F6*1.035),2)</f>
        <v>0</v>
      </c>
      <c r="H6" s="42">
        <f t="shared" si="1"/>
        <v>0</v>
      </c>
      <c r="I6" s="43"/>
    </row>
    <row r="7" spans="2:9" x14ac:dyDescent="0.2">
      <c r="B7" s="33"/>
      <c r="C7" s="95" t="s">
        <v>21</v>
      </c>
      <c r="D7" s="96"/>
      <c r="E7" s="44">
        <v>0</v>
      </c>
      <c r="F7" s="44">
        <f t="shared" ref="F7:G14" si="2">ROUND(
(E7*1.035),2)</f>
        <v>0</v>
      </c>
      <c r="G7" s="45">
        <f t="shared" si="2"/>
        <v>0</v>
      </c>
      <c r="H7" s="46">
        <f t="shared" si="1"/>
        <v>0</v>
      </c>
      <c r="I7" s="43"/>
    </row>
    <row r="8" spans="2:9" x14ac:dyDescent="0.2">
      <c r="B8" s="33"/>
      <c r="C8" s="95" t="s">
        <v>48</v>
      </c>
      <c r="D8" s="96"/>
      <c r="E8" s="44">
        <v>0</v>
      </c>
      <c r="F8" s="44">
        <f t="shared" si="2"/>
        <v>0</v>
      </c>
      <c r="G8" s="45">
        <f t="shared" si="2"/>
        <v>0</v>
      </c>
      <c r="H8" s="46">
        <f t="shared" si="1"/>
        <v>0</v>
      </c>
      <c r="I8" s="43"/>
    </row>
    <row r="9" spans="2:9" x14ac:dyDescent="0.2">
      <c r="B9" s="33"/>
      <c r="C9" s="95" t="s">
        <v>49</v>
      </c>
      <c r="D9" s="96"/>
      <c r="E9" s="44">
        <v>0</v>
      </c>
      <c r="F9" s="44">
        <f t="shared" si="2"/>
        <v>0</v>
      </c>
      <c r="G9" s="45">
        <f t="shared" si="2"/>
        <v>0</v>
      </c>
      <c r="H9" s="46">
        <f t="shared" si="1"/>
        <v>0</v>
      </c>
      <c r="I9" s="43"/>
    </row>
    <row r="10" spans="2:9" x14ac:dyDescent="0.2">
      <c r="B10" s="33"/>
      <c r="C10" s="95" t="s">
        <v>46</v>
      </c>
      <c r="D10" s="96"/>
      <c r="E10" s="44">
        <v>0</v>
      </c>
      <c r="F10" s="44">
        <f t="shared" si="2"/>
        <v>0</v>
      </c>
      <c r="G10" s="45">
        <f t="shared" si="2"/>
        <v>0</v>
      </c>
      <c r="H10" s="46">
        <f t="shared" si="1"/>
        <v>0</v>
      </c>
      <c r="I10" s="43"/>
    </row>
    <row r="11" spans="2:9" x14ac:dyDescent="0.2">
      <c r="B11" s="33"/>
      <c r="C11" s="95" t="s">
        <v>50</v>
      </c>
      <c r="D11" s="96"/>
      <c r="E11" s="44">
        <v>0</v>
      </c>
      <c r="F11" s="44">
        <f t="shared" si="2"/>
        <v>0</v>
      </c>
      <c r="G11" s="45">
        <f t="shared" si="2"/>
        <v>0</v>
      </c>
      <c r="H11" s="46">
        <f t="shared" si="1"/>
        <v>0</v>
      </c>
      <c r="I11" s="43"/>
    </row>
    <row r="12" spans="2:9" x14ac:dyDescent="0.2">
      <c r="B12" s="33"/>
      <c r="C12" s="95" t="s">
        <v>24</v>
      </c>
      <c r="D12" s="96"/>
      <c r="E12" s="44">
        <v>0</v>
      </c>
      <c r="F12" s="44">
        <f t="shared" si="2"/>
        <v>0</v>
      </c>
      <c r="G12" s="45">
        <f t="shared" si="2"/>
        <v>0</v>
      </c>
      <c r="H12" s="46">
        <f t="shared" si="1"/>
        <v>0</v>
      </c>
      <c r="I12" s="43"/>
    </row>
    <row r="13" spans="2:9" x14ac:dyDescent="0.2">
      <c r="B13" s="33"/>
      <c r="C13" s="95" t="s">
        <v>25</v>
      </c>
      <c r="D13" s="96"/>
      <c r="E13" s="44">
        <v>0</v>
      </c>
      <c r="F13" s="44">
        <f t="shared" si="2"/>
        <v>0</v>
      </c>
      <c r="G13" s="45">
        <f t="shared" si="2"/>
        <v>0</v>
      </c>
      <c r="H13" s="46">
        <f t="shared" si="1"/>
        <v>0</v>
      </c>
      <c r="I13" s="43"/>
    </row>
    <row r="14" spans="2:9" x14ac:dyDescent="0.2">
      <c r="B14" s="33"/>
      <c r="C14" s="95" t="s">
        <v>23</v>
      </c>
      <c r="D14" s="96"/>
      <c r="E14" s="44">
        <v>0</v>
      </c>
      <c r="F14" s="44">
        <f t="shared" si="2"/>
        <v>0</v>
      </c>
      <c r="G14" s="45">
        <f t="shared" si="2"/>
        <v>0</v>
      </c>
      <c r="H14" s="46">
        <f t="shared" si="1"/>
        <v>0</v>
      </c>
      <c r="I14" s="43"/>
    </row>
    <row r="15" spans="2:9" x14ac:dyDescent="0.2">
      <c r="B15" s="33"/>
      <c r="C15" s="125" t="s">
        <v>26</v>
      </c>
      <c r="D15" s="126"/>
      <c r="E15" s="47">
        <f>ROUND((E6+E7+E8+E9+E10+E11+E12++E13+E14)*33%,2)</f>
        <v>0</v>
      </c>
      <c r="F15" s="47">
        <f t="shared" ref="F15:G15" si="3">ROUND((F6+F7+F8+F9+F10+F11+F12++F13+F14)*33%,2)</f>
        <v>0</v>
      </c>
      <c r="G15" s="48">
        <f t="shared" si="3"/>
        <v>0</v>
      </c>
      <c r="H15" s="49">
        <f t="shared" si="1"/>
        <v>0</v>
      </c>
      <c r="I15" s="43"/>
    </row>
    <row r="16" spans="2:9" x14ac:dyDescent="0.2">
      <c r="B16" s="33"/>
      <c r="C16" s="105" t="s">
        <v>27</v>
      </c>
      <c r="D16" s="106"/>
      <c r="E16" s="50">
        <v>0</v>
      </c>
      <c r="F16" s="50">
        <f>E16</f>
        <v>0</v>
      </c>
      <c r="G16" s="51">
        <f>F16</f>
        <v>0</v>
      </c>
      <c r="H16" s="52">
        <f t="shared" si="1"/>
        <v>0</v>
      </c>
      <c r="I16" s="43"/>
    </row>
    <row r="17" spans="2:17" x14ac:dyDescent="0.2">
      <c r="B17" s="33"/>
      <c r="C17" s="115" t="s">
        <v>6</v>
      </c>
      <c r="D17" s="116"/>
      <c r="E17" s="53">
        <f>SUM(E18:E30)</f>
        <v>0</v>
      </c>
      <c r="F17" s="53">
        <f>SUM(F18:F30)</f>
        <v>0</v>
      </c>
      <c r="G17" s="54">
        <f>SUM(G18:G30)</f>
        <v>0</v>
      </c>
      <c r="H17" s="55">
        <f t="shared" si="1"/>
        <v>0</v>
      </c>
      <c r="I17" s="39"/>
      <c r="Q17" s="13"/>
    </row>
    <row r="18" spans="2:17" x14ac:dyDescent="0.2">
      <c r="B18" s="33"/>
      <c r="C18" s="117" t="s">
        <v>8</v>
      </c>
      <c r="D18" s="118"/>
      <c r="E18" s="56">
        <v>0</v>
      </c>
      <c r="F18" s="56">
        <f>ROUND(E18*1.025,2)</f>
        <v>0</v>
      </c>
      <c r="G18" s="57">
        <f>ROUND(F18*1.025,2)</f>
        <v>0</v>
      </c>
      <c r="H18" s="58">
        <f t="shared" si="1"/>
        <v>0</v>
      </c>
      <c r="I18" s="43"/>
      <c r="Q18" s="13"/>
    </row>
    <row r="19" spans="2:17" x14ac:dyDescent="0.2">
      <c r="B19" s="33"/>
      <c r="C19" s="95" t="s">
        <v>5</v>
      </c>
      <c r="D19" s="96"/>
      <c r="E19" s="44">
        <v>0</v>
      </c>
      <c r="F19" s="44">
        <f t="shared" ref="F19:G19" si="4">ROUND(E19*1.025,2)</f>
        <v>0</v>
      </c>
      <c r="G19" s="45">
        <f t="shared" si="4"/>
        <v>0</v>
      </c>
      <c r="H19" s="46">
        <f t="shared" si="1"/>
        <v>0</v>
      </c>
      <c r="I19" s="43"/>
      <c r="Q19" s="13"/>
    </row>
    <row r="20" spans="2:17" x14ac:dyDescent="0.2">
      <c r="B20" s="33"/>
      <c r="C20" s="95" t="s">
        <v>0</v>
      </c>
      <c r="D20" s="96"/>
      <c r="E20" s="44">
        <v>0</v>
      </c>
      <c r="F20" s="44">
        <f t="shared" ref="F20:G20" si="5">ROUND(E20*1.025,2)</f>
        <v>0</v>
      </c>
      <c r="G20" s="45">
        <f t="shared" si="5"/>
        <v>0</v>
      </c>
      <c r="H20" s="46">
        <f t="shared" si="1"/>
        <v>0</v>
      </c>
      <c r="I20" s="43"/>
      <c r="Q20" s="13"/>
    </row>
    <row r="21" spans="2:17" x14ac:dyDescent="0.2">
      <c r="B21" s="33"/>
      <c r="C21" s="95" t="s">
        <v>1</v>
      </c>
      <c r="D21" s="96"/>
      <c r="E21" s="44">
        <v>0</v>
      </c>
      <c r="F21" s="44">
        <f t="shared" ref="F21:G21" si="6">ROUND(E21*1.025,2)</f>
        <v>0</v>
      </c>
      <c r="G21" s="45">
        <f t="shared" si="6"/>
        <v>0</v>
      </c>
      <c r="H21" s="46">
        <f t="shared" si="1"/>
        <v>0</v>
      </c>
      <c r="I21" s="43"/>
      <c r="Q21" s="13"/>
    </row>
    <row r="22" spans="2:17" x14ac:dyDescent="0.2">
      <c r="B22" s="33"/>
      <c r="C22" s="95" t="s">
        <v>13</v>
      </c>
      <c r="D22" s="96"/>
      <c r="E22" s="44">
        <v>0</v>
      </c>
      <c r="F22" s="44">
        <f t="shared" ref="F22:G22" si="7">ROUND(E22*1.025,2)</f>
        <v>0</v>
      </c>
      <c r="G22" s="45">
        <f t="shared" si="7"/>
        <v>0</v>
      </c>
      <c r="H22" s="46">
        <f t="shared" si="1"/>
        <v>0</v>
      </c>
      <c r="I22" s="43"/>
    </row>
    <row r="23" spans="2:17" x14ac:dyDescent="0.2">
      <c r="B23" s="33"/>
      <c r="C23" s="95" t="s">
        <v>47</v>
      </c>
      <c r="D23" s="96"/>
      <c r="E23" s="44">
        <v>0</v>
      </c>
      <c r="F23" s="44">
        <f t="shared" ref="F23:G23" si="8">ROUND(E23*1.025,2)</f>
        <v>0</v>
      </c>
      <c r="G23" s="45">
        <f t="shared" si="8"/>
        <v>0</v>
      </c>
      <c r="H23" s="46">
        <f t="shared" si="1"/>
        <v>0</v>
      </c>
      <c r="I23" s="43"/>
    </row>
    <row r="24" spans="2:17" x14ac:dyDescent="0.2">
      <c r="B24" s="33"/>
      <c r="C24" s="95" t="s">
        <v>14</v>
      </c>
      <c r="D24" s="96"/>
      <c r="E24" s="44">
        <v>0</v>
      </c>
      <c r="F24" s="44">
        <f t="shared" ref="F24:G24" si="9">ROUND(E24*1.025,2)</f>
        <v>0</v>
      </c>
      <c r="G24" s="45">
        <f t="shared" si="9"/>
        <v>0</v>
      </c>
      <c r="H24" s="46">
        <f t="shared" si="1"/>
        <v>0</v>
      </c>
      <c r="I24" s="43"/>
    </row>
    <row r="25" spans="2:17" x14ac:dyDescent="0.2">
      <c r="B25" s="33"/>
      <c r="C25" s="95" t="s">
        <v>15</v>
      </c>
      <c r="D25" s="96"/>
      <c r="E25" s="44">
        <v>0</v>
      </c>
      <c r="F25" s="44">
        <f t="shared" ref="F25:G25" si="10">ROUND(E25*1.025,2)</f>
        <v>0</v>
      </c>
      <c r="G25" s="45">
        <f t="shared" si="10"/>
        <v>0</v>
      </c>
      <c r="H25" s="46">
        <f t="shared" si="1"/>
        <v>0</v>
      </c>
      <c r="I25" s="43"/>
    </row>
    <row r="26" spans="2:17" x14ac:dyDescent="0.2">
      <c r="B26" s="33"/>
      <c r="C26" s="95" t="s">
        <v>16</v>
      </c>
      <c r="D26" s="96"/>
      <c r="E26" s="44">
        <v>0</v>
      </c>
      <c r="F26" s="44">
        <f t="shared" ref="F26:G26" si="11">ROUND(E26*1.025,2)</f>
        <v>0</v>
      </c>
      <c r="G26" s="45">
        <f t="shared" si="11"/>
        <v>0</v>
      </c>
      <c r="H26" s="46">
        <f t="shared" si="1"/>
        <v>0</v>
      </c>
      <c r="I26" s="43"/>
    </row>
    <row r="27" spans="2:17" x14ac:dyDescent="0.2">
      <c r="B27" s="33"/>
      <c r="C27" s="95" t="s">
        <v>17</v>
      </c>
      <c r="D27" s="96"/>
      <c r="E27" s="44">
        <v>0</v>
      </c>
      <c r="F27" s="44">
        <f t="shared" ref="F27:G27" si="12">ROUND(E27*1.025,2)</f>
        <v>0</v>
      </c>
      <c r="G27" s="45">
        <f t="shared" si="12"/>
        <v>0</v>
      </c>
      <c r="H27" s="46">
        <f t="shared" si="1"/>
        <v>0</v>
      </c>
      <c r="I27" s="43"/>
    </row>
    <row r="28" spans="2:17" x14ac:dyDescent="0.2">
      <c r="B28" s="33"/>
      <c r="C28" s="95" t="s">
        <v>18</v>
      </c>
      <c r="D28" s="96"/>
      <c r="E28" s="44">
        <v>0</v>
      </c>
      <c r="F28" s="44">
        <f t="shared" ref="F28:G28" si="13">ROUND(E28*1.025,2)</f>
        <v>0</v>
      </c>
      <c r="G28" s="45">
        <f t="shared" si="13"/>
        <v>0</v>
      </c>
      <c r="H28" s="46">
        <f t="shared" si="1"/>
        <v>0</v>
      </c>
      <c r="I28" s="43"/>
    </row>
    <row r="29" spans="2:17" x14ac:dyDescent="0.2">
      <c r="B29" s="33"/>
      <c r="C29" s="95" t="s">
        <v>19</v>
      </c>
      <c r="D29" s="96"/>
      <c r="E29" s="44">
        <v>0</v>
      </c>
      <c r="F29" s="44">
        <f t="shared" ref="F29:G29" si="14">ROUND(E29*1.025,2)</f>
        <v>0</v>
      </c>
      <c r="G29" s="45">
        <f t="shared" si="14"/>
        <v>0</v>
      </c>
      <c r="H29" s="46">
        <f t="shared" si="1"/>
        <v>0</v>
      </c>
      <c r="I29" s="43"/>
    </row>
    <row r="30" spans="2:17" x14ac:dyDescent="0.2">
      <c r="B30" s="33"/>
      <c r="C30" s="111" t="s">
        <v>2</v>
      </c>
      <c r="D30" s="112"/>
      <c r="E30" s="59">
        <v>0</v>
      </c>
      <c r="F30" s="59">
        <f t="shared" ref="F30:G30" si="15">ROUND(E30*1.025,2)</f>
        <v>0</v>
      </c>
      <c r="G30" s="60">
        <f t="shared" si="15"/>
        <v>0</v>
      </c>
      <c r="H30" s="61">
        <f t="shared" si="1"/>
        <v>0</v>
      </c>
      <c r="I30" s="43"/>
    </row>
    <row r="31" spans="2:17" x14ac:dyDescent="0.2">
      <c r="B31" s="33"/>
      <c r="C31" s="113" t="s">
        <v>7</v>
      </c>
      <c r="D31" s="114"/>
      <c r="E31" s="62">
        <v>0</v>
      </c>
      <c r="F31" s="62">
        <f>E31*1.025</f>
        <v>0</v>
      </c>
      <c r="G31" s="63">
        <f t="shared" ref="G31" si="16">F31*1.025</f>
        <v>0</v>
      </c>
      <c r="H31" s="64">
        <f t="shared" si="1"/>
        <v>0</v>
      </c>
      <c r="I31" s="39"/>
    </row>
    <row r="32" spans="2:17" ht="13.5" thickBot="1" x14ac:dyDescent="0.25">
      <c r="B32" s="33"/>
      <c r="C32" s="130" t="s">
        <v>52</v>
      </c>
      <c r="D32" s="131"/>
      <c r="E32" s="65">
        <f>E5+E17+E31</f>
        <v>0</v>
      </c>
      <c r="F32" s="65">
        <f>F5+F17+F31</f>
        <v>0</v>
      </c>
      <c r="G32" s="66">
        <f>G5+G17+G31</f>
        <v>0</v>
      </c>
      <c r="H32" s="67">
        <f t="shared" si="1"/>
        <v>0</v>
      </c>
      <c r="I32" s="39"/>
    </row>
    <row r="33" spans="2:9" s="12" customFormat="1" ht="13.5" thickBot="1" x14ac:dyDescent="0.25">
      <c r="B33" s="35"/>
      <c r="C33" s="35"/>
      <c r="D33" s="35"/>
      <c r="E33" s="35"/>
      <c r="F33" s="35"/>
      <c r="G33" s="35"/>
      <c r="H33" s="35"/>
      <c r="I33" s="35"/>
    </row>
    <row r="34" spans="2:9" x14ac:dyDescent="0.2">
      <c r="B34" s="33"/>
      <c r="C34" s="20" t="s">
        <v>28</v>
      </c>
      <c r="D34" s="21"/>
      <c r="E34" s="68">
        <f>E35+E36+E40+E41+E42+E43+E44+E45+E46+E47</f>
        <v>0</v>
      </c>
      <c r="F34" s="68">
        <f t="shared" ref="F34:G34" si="17">F35+F36+F40+F41+F42+F43+F44+F45+F46+F47</f>
        <v>0</v>
      </c>
      <c r="G34" s="69">
        <f t="shared" si="17"/>
        <v>0</v>
      </c>
      <c r="H34" s="38">
        <f t="shared" si="1"/>
        <v>0</v>
      </c>
      <c r="I34" s="39"/>
    </row>
    <row r="35" spans="2:9" x14ac:dyDescent="0.2">
      <c r="B35" s="33"/>
      <c r="C35" s="103" t="s">
        <v>29</v>
      </c>
      <c r="D35" s="104"/>
      <c r="E35" s="70">
        <v>0</v>
      </c>
      <c r="F35" s="70">
        <f>ROUND(E35*1.025,2)</f>
        <v>0</v>
      </c>
      <c r="G35" s="71">
        <f>ROUND(F35*1.025,2)</f>
        <v>0</v>
      </c>
      <c r="H35" s="42">
        <f t="shared" si="1"/>
        <v>0</v>
      </c>
      <c r="I35" s="43"/>
    </row>
    <row r="36" spans="2:9" x14ac:dyDescent="0.2">
      <c r="B36" s="33"/>
      <c r="C36" s="125" t="s">
        <v>45</v>
      </c>
      <c r="D36" s="126"/>
      <c r="E36" s="47">
        <f>E37+E38+E39</f>
        <v>0</v>
      </c>
      <c r="F36" s="47">
        <f t="shared" ref="F36:G36" si="18">ROUND(E36*1.025,2)</f>
        <v>0</v>
      </c>
      <c r="G36" s="48">
        <f t="shared" si="18"/>
        <v>0</v>
      </c>
      <c r="H36" s="49">
        <f t="shared" si="1"/>
        <v>0</v>
      </c>
      <c r="I36" s="43"/>
    </row>
    <row r="37" spans="2:9" x14ac:dyDescent="0.2">
      <c r="B37" s="33"/>
      <c r="C37" s="27"/>
      <c r="D37" s="28" t="s">
        <v>30</v>
      </c>
      <c r="E37" s="44">
        <v>0</v>
      </c>
      <c r="F37" s="72">
        <f t="shared" ref="F37:G37" si="19">ROUND(E37*1.025,2)</f>
        <v>0</v>
      </c>
      <c r="G37" s="73">
        <f t="shared" si="19"/>
        <v>0</v>
      </c>
      <c r="H37" s="46">
        <f t="shared" si="1"/>
        <v>0</v>
      </c>
      <c r="I37" s="43"/>
    </row>
    <row r="38" spans="2:9" x14ac:dyDescent="0.2">
      <c r="B38" s="33"/>
      <c r="C38" s="27"/>
      <c r="D38" s="28" t="s">
        <v>31</v>
      </c>
      <c r="E38" s="44">
        <v>0</v>
      </c>
      <c r="F38" s="72">
        <f t="shared" ref="F38:G38" si="20">ROUND(E38*1.025,2)</f>
        <v>0</v>
      </c>
      <c r="G38" s="73">
        <f t="shared" si="20"/>
        <v>0</v>
      </c>
      <c r="H38" s="46">
        <f t="shared" ref="H38:H63" si="21">SUM(E38:G38)</f>
        <v>0</v>
      </c>
      <c r="I38" s="43"/>
    </row>
    <row r="39" spans="2:9" x14ac:dyDescent="0.2">
      <c r="B39" s="33"/>
      <c r="C39" s="27"/>
      <c r="D39" s="28" t="s">
        <v>32</v>
      </c>
      <c r="E39" s="44">
        <v>0</v>
      </c>
      <c r="F39" s="72">
        <f t="shared" ref="F39:G39" si="22">ROUND(E39*1.025,2)</f>
        <v>0</v>
      </c>
      <c r="G39" s="73">
        <f t="shared" si="22"/>
        <v>0</v>
      </c>
      <c r="H39" s="46">
        <f t="shared" si="21"/>
        <v>0</v>
      </c>
      <c r="I39" s="43"/>
    </row>
    <row r="40" spans="2:9" x14ac:dyDescent="0.2">
      <c r="B40" s="33"/>
      <c r="C40" s="95" t="s">
        <v>33</v>
      </c>
      <c r="D40" s="96"/>
      <c r="E40" s="44">
        <v>0</v>
      </c>
      <c r="F40" s="44">
        <f t="shared" ref="F40:G40" si="23">ROUND(E40*1.025,2)</f>
        <v>0</v>
      </c>
      <c r="G40" s="45">
        <f t="shared" si="23"/>
        <v>0</v>
      </c>
      <c r="H40" s="46">
        <f t="shared" si="21"/>
        <v>0</v>
      </c>
      <c r="I40" s="43"/>
    </row>
    <row r="41" spans="2:9" x14ac:dyDescent="0.2">
      <c r="B41" s="33"/>
      <c r="C41" s="95" t="s">
        <v>34</v>
      </c>
      <c r="D41" s="96"/>
      <c r="E41" s="44">
        <v>0</v>
      </c>
      <c r="F41" s="44">
        <f t="shared" ref="F41:G41" si="24">ROUND(E41*1.025,2)</f>
        <v>0</v>
      </c>
      <c r="G41" s="45">
        <f t="shared" si="24"/>
        <v>0</v>
      </c>
      <c r="H41" s="46">
        <f t="shared" si="21"/>
        <v>0</v>
      </c>
      <c r="I41" s="43"/>
    </row>
    <row r="42" spans="2:9" x14ac:dyDescent="0.2">
      <c r="B42" s="33"/>
      <c r="C42" s="95" t="s">
        <v>35</v>
      </c>
      <c r="D42" s="96"/>
      <c r="E42" s="74">
        <v>0</v>
      </c>
      <c r="F42" s="44">
        <f t="shared" ref="F42:G42" si="25">ROUND(E42*1.025,2)</f>
        <v>0</v>
      </c>
      <c r="G42" s="45">
        <f t="shared" si="25"/>
        <v>0</v>
      </c>
      <c r="H42" s="46">
        <f t="shared" si="21"/>
        <v>0</v>
      </c>
      <c r="I42" s="43"/>
    </row>
    <row r="43" spans="2:9" x14ac:dyDescent="0.2">
      <c r="B43" s="33"/>
      <c r="C43" s="95" t="s">
        <v>36</v>
      </c>
      <c r="D43" s="96"/>
      <c r="E43" s="74">
        <v>0</v>
      </c>
      <c r="F43" s="44">
        <f t="shared" ref="F43:G43" si="26">ROUND(E43*1.025,2)</f>
        <v>0</v>
      </c>
      <c r="G43" s="45">
        <f t="shared" si="26"/>
        <v>0</v>
      </c>
      <c r="H43" s="46">
        <f t="shared" si="21"/>
        <v>0</v>
      </c>
      <c r="I43" s="43"/>
    </row>
    <row r="44" spans="2:9" x14ac:dyDescent="0.2">
      <c r="B44" s="33"/>
      <c r="C44" s="95" t="s">
        <v>37</v>
      </c>
      <c r="D44" s="96"/>
      <c r="E44" s="74">
        <v>0</v>
      </c>
      <c r="F44" s="44">
        <f t="shared" ref="F44:G44" si="27">ROUND(E44*1.025,2)</f>
        <v>0</v>
      </c>
      <c r="G44" s="45">
        <f t="shared" si="27"/>
        <v>0</v>
      </c>
      <c r="H44" s="46">
        <f t="shared" si="21"/>
        <v>0</v>
      </c>
      <c r="I44" s="43"/>
    </row>
    <row r="45" spans="2:9" x14ac:dyDescent="0.2">
      <c r="B45" s="33"/>
      <c r="C45" s="95" t="s">
        <v>38</v>
      </c>
      <c r="D45" s="96"/>
      <c r="E45" s="74">
        <v>0</v>
      </c>
      <c r="F45" s="44">
        <f t="shared" ref="F45:G45" si="28">ROUND(E45*1.025,2)</f>
        <v>0</v>
      </c>
      <c r="G45" s="45">
        <f t="shared" si="28"/>
        <v>0</v>
      </c>
      <c r="H45" s="46">
        <f t="shared" si="21"/>
        <v>0</v>
      </c>
      <c r="I45" s="43"/>
    </row>
    <row r="46" spans="2:9" x14ac:dyDescent="0.2">
      <c r="B46" s="33"/>
      <c r="C46" s="95" t="s">
        <v>39</v>
      </c>
      <c r="D46" s="96"/>
      <c r="E46" s="74">
        <v>0</v>
      </c>
      <c r="F46" s="44">
        <f t="shared" ref="F46:G46" si="29">ROUND(E46*1.025,2)</f>
        <v>0</v>
      </c>
      <c r="G46" s="45">
        <f t="shared" si="29"/>
        <v>0</v>
      </c>
      <c r="H46" s="46">
        <f t="shared" si="21"/>
        <v>0</v>
      </c>
      <c r="I46" s="43"/>
    </row>
    <row r="47" spans="2:9" x14ac:dyDescent="0.2">
      <c r="B47" s="33"/>
      <c r="C47" s="111" t="s">
        <v>40</v>
      </c>
      <c r="D47" s="112"/>
      <c r="E47" s="74">
        <v>0</v>
      </c>
      <c r="F47" s="59">
        <f t="shared" ref="F47:G47" si="30">ROUND(E47*1.025,2)</f>
        <v>0</v>
      </c>
      <c r="G47" s="60">
        <f t="shared" si="30"/>
        <v>0</v>
      </c>
      <c r="H47" s="61">
        <f t="shared" si="21"/>
        <v>0</v>
      </c>
      <c r="I47" s="43"/>
    </row>
    <row r="48" spans="2:9" x14ac:dyDescent="0.2">
      <c r="B48" s="33"/>
      <c r="C48" s="107" t="s">
        <v>41</v>
      </c>
      <c r="D48" s="108"/>
      <c r="E48" s="75">
        <f>SUM(E49:E51)</f>
        <v>0</v>
      </c>
      <c r="F48" s="75">
        <f t="shared" ref="F48:G48" si="31">SUM(F49:F51)</f>
        <v>0</v>
      </c>
      <c r="G48" s="76">
        <f t="shared" si="31"/>
        <v>0</v>
      </c>
      <c r="H48" s="77">
        <f t="shared" si="21"/>
        <v>0</v>
      </c>
      <c r="I48" s="39"/>
    </row>
    <row r="49" spans="2:9" x14ac:dyDescent="0.2">
      <c r="B49" s="33"/>
      <c r="C49" s="103" t="s">
        <v>42</v>
      </c>
      <c r="D49" s="104"/>
      <c r="E49" s="74">
        <v>0</v>
      </c>
      <c r="F49" s="44">
        <f t="shared" ref="F49:G51" si="32">ROUND(E49*1.025,2)</f>
        <v>0</v>
      </c>
      <c r="G49" s="45">
        <f t="shared" si="32"/>
        <v>0</v>
      </c>
      <c r="H49" s="46">
        <f t="shared" si="21"/>
        <v>0</v>
      </c>
      <c r="I49" s="43"/>
    </row>
    <row r="50" spans="2:9" x14ac:dyDescent="0.2">
      <c r="B50" s="33"/>
      <c r="C50" s="95" t="s">
        <v>43</v>
      </c>
      <c r="D50" s="96"/>
      <c r="E50" s="74">
        <v>0</v>
      </c>
      <c r="F50" s="44">
        <f t="shared" si="32"/>
        <v>0</v>
      </c>
      <c r="G50" s="45">
        <f t="shared" si="32"/>
        <v>0</v>
      </c>
      <c r="H50" s="46">
        <f t="shared" si="21"/>
        <v>0</v>
      </c>
      <c r="I50" s="43"/>
    </row>
    <row r="51" spans="2:9" x14ac:dyDescent="0.2">
      <c r="B51" s="33"/>
      <c r="C51" s="105" t="s">
        <v>44</v>
      </c>
      <c r="D51" s="106"/>
      <c r="E51" s="78">
        <v>0</v>
      </c>
      <c r="F51" s="50">
        <f t="shared" si="32"/>
        <v>0</v>
      </c>
      <c r="G51" s="51">
        <f t="shared" si="32"/>
        <v>0</v>
      </c>
      <c r="H51" s="52">
        <f t="shared" si="21"/>
        <v>0</v>
      </c>
      <c r="I51" s="43"/>
    </row>
    <row r="52" spans="2:9" ht="13.5" thickBot="1" x14ac:dyDescent="0.25">
      <c r="B52" s="33"/>
      <c r="C52" s="99" t="s">
        <v>53</v>
      </c>
      <c r="D52" s="100"/>
      <c r="E52" s="79">
        <f>E34+E48</f>
        <v>0</v>
      </c>
      <c r="F52" s="79">
        <f t="shared" ref="F52:G52" si="33">F34+F48</f>
        <v>0</v>
      </c>
      <c r="G52" s="80">
        <f t="shared" si="33"/>
        <v>0</v>
      </c>
      <c r="H52" s="81">
        <f t="shared" si="21"/>
        <v>0</v>
      </c>
      <c r="I52" s="39"/>
    </row>
    <row r="53" spans="2:9" s="12" customFormat="1" ht="13.5" thickBot="1" x14ac:dyDescent="0.25">
      <c r="B53" s="35"/>
      <c r="C53" s="35"/>
      <c r="D53" s="35"/>
      <c r="E53" s="35"/>
      <c r="F53" s="35"/>
      <c r="G53" s="35"/>
      <c r="H53" s="35"/>
      <c r="I53" s="35"/>
    </row>
    <row r="54" spans="2:9" x14ac:dyDescent="0.2">
      <c r="B54" s="33"/>
      <c r="C54" s="101" t="s">
        <v>10</v>
      </c>
      <c r="D54" s="102"/>
      <c r="E54" s="128">
        <f>E32+E52</f>
        <v>0</v>
      </c>
      <c r="F54" s="128">
        <f>F32+F52</f>
        <v>0</v>
      </c>
      <c r="G54" s="132">
        <f>G32+G52</f>
        <v>0</v>
      </c>
      <c r="H54" s="134">
        <f t="shared" si="21"/>
        <v>0</v>
      </c>
      <c r="I54" s="82"/>
    </row>
    <row r="55" spans="2:9" ht="13.5" thickBot="1" x14ac:dyDescent="0.25">
      <c r="B55" s="33"/>
      <c r="C55" s="22" t="s">
        <v>58</v>
      </c>
      <c r="D55" s="3"/>
      <c r="E55" s="129"/>
      <c r="F55" s="129"/>
      <c r="G55" s="133"/>
      <c r="H55" s="135"/>
      <c r="I55" s="82"/>
    </row>
    <row r="56" spans="2:9" s="12" customFormat="1" ht="13.5" thickBot="1" x14ac:dyDescent="0.25">
      <c r="B56" s="35"/>
      <c r="C56" s="35"/>
      <c r="D56" s="35"/>
      <c r="E56" s="35"/>
      <c r="F56" s="35"/>
      <c r="G56" s="35"/>
      <c r="H56" s="35"/>
      <c r="I56" s="35"/>
    </row>
    <row r="57" spans="2:9" x14ac:dyDescent="0.2">
      <c r="B57" s="33"/>
      <c r="C57" s="30" t="s">
        <v>54</v>
      </c>
      <c r="D57" s="31"/>
      <c r="E57" s="127">
        <f>ROUND(E54*4%,2)</f>
        <v>0</v>
      </c>
      <c r="F57" s="127">
        <f t="shared" ref="F57:G57" si="34">ROUND(F54*4%,2)</f>
        <v>0</v>
      </c>
      <c r="G57" s="136">
        <f t="shared" si="34"/>
        <v>0</v>
      </c>
      <c r="H57" s="134">
        <f t="shared" si="21"/>
        <v>0</v>
      </c>
      <c r="I57" s="82"/>
    </row>
    <row r="58" spans="2:9" x14ac:dyDescent="0.2">
      <c r="B58" s="33"/>
      <c r="C58" s="23" t="s">
        <v>55</v>
      </c>
      <c r="D58" s="17"/>
      <c r="E58" s="109"/>
      <c r="F58" s="109"/>
      <c r="G58" s="137"/>
      <c r="H58" s="138"/>
      <c r="I58" s="82"/>
    </row>
    <row r="59" spans="2:9" x14ac:dyDescent="0.2">
      <c r="B59" s="33"/>
      <c r="C59" s="24" t="s">
        <v>56</v>
      </c>
      <c r="D59" s="16"/>
      <c r="E59" s="109">
        <f>ROUND((E54+E57)*4%,2)</f>
        <v>0</v>
      </c>
      <c r="F59" s="109">
        <f t="shared" ref="F59:G59" si="35">ROUND((F54+F57)*4%,2)</f>
        <v>0</v>
      </c>
      <c r="G59" s="137">
        <f t="shared" si="35"/>
        <v>0</v>
      </c>
      <c r="H59" s="138">
        <f t="shared" si="21"/>
        <v>0</v>
      </c>
      <c r="I59" s="82"/>
    </row>
    <row r="60" spans="2:9" ht="13.5" thickBot="1" x14ac:dyDescent="0.25">
      <c r="B60" s="33"/>
      <c r="C60" s="25" t="s">
        <v>57</v>
      </c>
      <c r="D60" s="26"/>
      <c r="E60" s="110"/>
      <c r="F60" s="110"/>
      <c r="G60" s="139"/>
      <c r="H60" s="135"/>
      <c r="I60" s="82"/>
    </row>
    <row r="61" spans="2:9" s="12" customFormat="1" ht="13.5" thickBot="1" x14ac:dyDescent="0.25">
      <c r="B61" s="35"/>
      <c r="C61" s="35"/>
      <c r="D61" s="35"/>
      <c r="E61" s="35"/>
      <c r="F61" s="35"/>
      <c r="G61" s="35"/>
      <c r="H61" s="35"/>
      <c r="I61" s="35"/>
    </row>
    <row r="62" spans="2:9" ht="27" customHeight="1" x14ac:dyDescent="0.2">
      <c r="B62" s="33"/>
      <c r="C62" s="93" t="s">
        <v>22</v>
      </c>
      <c r="D62" s="94"/>
      <c r="E62" s="83">
        <f>E54+E57+E59</f>
        <v>0</v>
      </c>
      <c r="F62" s="83">
        <f t="shared" ref="F62" si="36">F54+F57+F59</f>
        <v>0</v>
      </c>
      <c r="G62" s="84">
        <f>G54+G57+G59</f>
        <v>0</v>
      </c>
      <c r="H62" s="85">
        <f t="shared" si="21"/>
        <v>0</v>
      </c>
      <c r="I62" s="39"/>
    </row>
    <row r="63" spans="2:9" ht="27" customHeight="1" thickBot="1" x14ac:dyDescent="0.25">
      <c r="B63" s="33"/>
      <c r="C63" s="14" t="s">
        <v>20</v>
      </c>
      <c r="D63" s="15"/>
      <c r="E63" s="86">
        <f>ROUND(E62*21%,2)</f>
        <v>0</v>
      </c>
      <c r="F63" s="86">
        <f t="shared" ref="F63:G63" si="37">ROUND(F62*21%,2)</f>
        <v>0</v>
      </c>
      <c r="G63" s="87">
        <f t="shared" si="37"/>
        <v>0</v>
      </c>
      <c r="H63" s="88">
        <f t="shared" si="21"/>
        <v>0</v>
      </c>
      <c r="I63" s="39"/>
    </row>
    <row r="64" spans="2:9" ht="13.5" thickBot="1" x14ac:dyDescent="0.25">
      <c r="B64" s="33"/>
      <c r="C64" s="2"/>
      <c r="D64" s="2"/>
      <c r="E64" s="89"/>
      <c r="F64" s="89"/>
      <c r="G64" s="89"/>
      <c r="H64" s="89"/>
      <c r="I64" s="89"/>
    </row>
    <row r="65" spans="2:9" ht="27" customHeight="1" thickBot="1" x14ac:dyDescent="0.25">
      <c r="B65" s="33"/>
      <c r="C65" s="4" t="s">
        <v>11</v>
      </c>
      <c r="D65" s="5"/>
      <c r="E65" s="90">
        <f>E62+E63</f>
        <v>0</v>
      </c>
      <c r="F65" s="90">
        <f t="shared" ref="F65:G65" si="38">F62+F63</f>
        <v>0</v>
      </c>
      <c r="G65" s="91">
        <f t="shared" si="38"/>
        <v>0</v>
      </c>
      <c r="H65" s="92">
        <f>SUM(E65:G65)</f>
        <v>0</v>
      </c>
      <c r="I65" s="89"/>
    </row>
    <row r="66" spans="2:9" x14ac:dyDescent="0.2">
      <c r="B66" s="33"/>
      <c r="C66" s="97"/>
      <c r="D66" s="98"/>
      <c r="E66" s="97"/>
      <c r="F66" s="98"/>
      <c r="G66" s="29"/>
      <c r="H66" s="18"/>
      <c r="I66" s="18"/>
    </row>
    <row r="67" spans="2:9" x14ac:dyDescent="0.2">
      <c r="C67" s="19"/>
    </row>
    <row r="68" spans="2:9" x14ac:dyDescent="0.2">
      <c r="C68" s="19"/>
    </row>
    <row r="69" spans="2:9" x14ac:dyDescent="0.2">
      <c r="C69" s="19"/>
    </row>
  </sheetData>
  <mergeCells count="60">
    <mergeCell ref="G54:G55"/>
    <mergeCell ref="H54:H55"/>
    <mergeCell ref="G57:G58"/>
    <mergeCell ref="H57:H58"/>
    <mergeCell ref="H59:H60"/>
    <mergeCell ref="G59:G60"/>
    <mergeCell ref="C24:D24"/>
    <mergeCell ref="C36:D36"/>
    <mergeCell ref="C40:D40"/>
    <mergeCell ref="E57:E58"/>
    <mergeCell ref="F57:F58"/>
    <mergeCell ref="E54:E55"/>
    <mergeCell ref="F54:F55"/>
    <mergeCell ref="C41:D41"/>
    <mergeCell ref="C47:D47"/>
    <mergeCell ref="C25:D25"/>
    <mergeCell ref="C26:D26"/>
    <mergeCell ref="C45:D45"/>
    <mergeCell ref="C32:D32"/>
    <mergeCell ref="C42:D42"/>
    <mergeCell ref="C27:D27"/>
    <mergeCell ref="C43:D43"/>
    <mergeCell ref="C19:D19"/>
    <mergeCell ref="C20:D20"/>
    <mergeCell ref="C21:D21"/>
    <mergeCell ref="C22:D22"/>
    <mergeCell ref="C23:D23"/>
    <mergeCell ref="C16:D16"/>
    <mergeCell ref="C17:D17"/>
    <mergeCell ref="C18:D18"/>
    <mergeCell ref="C3:D3"/>
    <mergeCell ref="C5:D5"/>
    <mergeCell ref="C6:D6"/>
    <mergeCell ref="C11:D11"/>
    <mergeCell ref="C12:D12"/>
    <mergeCell ref="C9:D9"/>
    <mergeCell ref="C10:D10"/>
    <mergeCell ref="C7:D7"/>
    <mergeCell ref="C8:D8"/>
    <mergeCell ref="C14:D14"/>
    <mergeCell ref="C13:D13"/>
    <mergeCell ref="C15:D15"/>
    <mergeCell ref="C35:D35"/>
    <mergeCell ref="C28:D28"/>
    <mergeCell ref="C29:D29"/>
    <mergeCell ref="C30:D30"/>
    <mergeCell ref="C31:D31"/>
    <mergeCell ref="C62:D62"/>
    <mergeCell ref="C44:D44"/>
    <mergeCell ref="C66:D66"/>
    <mergeCell ref="E66:F66"/>
    <mergeCell ref="C52:D52"/>
    <mergeCell ref="C54:D54"/>
    <mergeCell ref="C49:D49"/>
    <mergeCell ref="C50:D50"/>
    <mergeCell ref="C51:D51"/>
    <mergeCell ref="C46:D46"/>
    <mergeCell ref="C48:D48"/>
    <mergeCell ref="E59:E60"/>
    <mergeCell ref="F59:F60"/>
  </mergeCells>
  <printOptions horizontalCentered="1"/>
  <pageMargins left="0" right="0" top="0.74803149606299213" bottom="0.74803149606299213" header="0.31496062992125984" footer="0.31496062992125984"/>
  <pageSetup paperSize="9" scale="75" fitToHeight="0" orientation="portrait" r:id="rId1"/>
  <colBreaks count="1" manualBreakCount="1">
    <brk id="9" max="1048575" man="1"/>
  </col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2</vt:i4>
      </vt:variant>
    </vt:vector>
  </HeadingPairs>
  <TitlesOfParts>
    <vt:vector size="3" baseType="lpstr">
      <vt:lpstr>Lot 1 Sarria</vt:lpstr>
      <vt:lpstr>'Lot 1 Sarria'!Àrea_d'impressió</vt:lpstr>
      <vt:lpstr>'Lot 1 Sarria'!Print_Area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M527091</dc:creator>
  <cp:lastModifiedBy>Ajuntament de Barcelona</cp:lastModifiedBy>
  <cp:lastPrinted>2024-05-03T11:49:34Z</cp:lastPrinted>
  <dcterms:created xsi:type="dcterms:W3CDTF">2020-03-25T20:27:34Z</dcterms:created>
  <dcterms:modified xsi:type="dcterms:W3CDTF">2024-05-06T11:40:47Z</dcterms:modified>
</cp:coreProperties>
</file>