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495" yWindow="450" windowWidth="12705" windowHeight="6960" tabRatio="814"/>
  </bookViews>
  <sheets>
    <sheet name="Lot 3 V Florida" sheetId="7" r:id="rId1"/>
  </sheets>
  <definedNames>
    <definedName name="_xlnm.Print_Area" localSheetId="0">'Lot 3 V Florida'!$B$1:$I$62</definedName>
  </definedNames>
  <calcPr calcId="145621" fullPrecision="0"/>
</workbook>
</file>

<file path=xl/calcChain.xml><?xml version="1.0" encoding="utf-8"?>
<calcChain xmlns="http://schemas.openxmlformats.org/spreadsheetml/2006/main">
  <c r="E13" i="7" l="1"/>
  <c r="E5" i="7" s="1"/>
  <c r="E15" i="7"/>
  <c r="E34" i="7"/>
  <c r="E32" i="7" s="1"/>
  <c r="E44" i="7"/>
  <c r="E48" i="7" l="1"/>
  <c r="E30" i="7"/>
  <c r="E50" i="7" s="1"/>
  <c r="E53" i="7" s="1"/>
  <c r="E55" i="7" s="1"/>
  <c r="E58" i="7" l="1"/>
  <c r="E59" i="7"/>
  <c r="E61" i="7" s="1"/>
  <c r="F29" i="7" l="1"/>
  <c r="G29" i="7" l="1"/>
  <c r="F46" i="7" l="1"/>
  <c r="G46" i="7" s="1"/>
  <c r="F47" i="7"/>
  <c r="F45" i="7"/>
  <c r="G45" i="7" s="1"/>
  <c r="F35" i="7"/>
  <c r="F36" i="7"/>
  <c r="G36" i="7" s="1"/>
  <c r="F37" i="7"/>
  <c r="F38" i="7"/>
  <c r="G38" i="7" s="1"/>
  <c r="F39" i="7"/>
  <c r="G39" i="7" s="1"/>
  <c r="F40" i="7"/>
  <c r="G40" i="7" s="1"/>
  <c r="H40" i="7" s="1"/>
  <c r="F41" i="7"/>
  <c r="G41" i="7" s="1"/>
  <c r="F42" i="7"/>
  <c r="F43" i="7"/>
  <c r="G43" i="7" s="1"/>
  <c r="F33" i="7"/>
  <c r="G35" i="7" l="1"/>
  <c r="F34" i="7"/>
  <c r="F32" i="7" s="1"/>
  <c r="H38" i="7"/>
  <c r="H36" i="7"/>
  <c r="G37" i="7"/>
  <c r="H43" i="7"/>
  <c r="G42" i="7"/>
  <c r="H39" i="7"/>
  <c r="H41" i="7"/>
  <c r="G33" i="7"/>
  <c r="F44" i="7"/>
  <c r="H46" i="7"/>
  <c r="G47" i="7"/>
  <c r="H45" i="7"/>
  <c r="G34" i="7" l="1"/>
  <c r="H35" i="7"/>
  <c r="H33" i="7"/>
  <c r="H37" i="7"/>
  <c r="H42" i="7"/>
  <c r="G44" i="7"/>
  <c r="H47" i="7" l="1"/>
  <c r="H44" i="7"/>
  <c r="G32" i="7"/>
  <c r="F17" i="7" l="1"/>
  <c r="G17" i="7" s="1"/>
  <c r="F18" i="7"/>
  <c r="G18" i="7" s="1"/>
  <c r="F19" i="7"/>
  <c r="G19" i="7" s="1"/>
  <c r="F20" i="7"/>
  <c r="G20" i="7" s="1"/>
  <c r="F21" i="7"/>
  <c r="G21" i="7" s="1"/>
  <c r="F22" i="7"/>
  <c r="G22" i="7" s="1"/>
  <c r="F23" i="7"/>
  <c r="G23" i="7" s="1"/>
  <c r="F24" i="7"/>
  <c r="G24" i="7" s="1"/>
  <c r="F25" i="7"/>
  <c r="G25" i="7" s="1"/>
  <c r="F26" i="7"/>
  <c r="G26" i="7" s="1"/>
  <c r="F27" i="7"/>
  <c r="G27" i="7" s="1"/>
  <c r="F28" i="7"/>
  <c r="G28" i="7" s="1"/>
  <c r="F16" i="7"/>
  <c r="G16" i="7" s="1"/>
  <c r="F8" i="7"/>
  <c r="G8" i="7" s="1"/>
  <c r="F9" i="7"/>
  <c r="G9" i="7" s="1"/>
  <c r="F10" i="7"/>
  <c r="G10" i="7" s="1"/>
  <c r="F12" i="7"/>
  <c r="G12" i="7" s="1"/>
  <c r="F6" i="7"/>
  <c r="G6" i="7" s="1"/>
  <c r="G14" i="7" l="1"/>
  <c r="F14" i="7"/>
  <c r="F11" i="7" l="1"/>
  <c r="G11" i="7" s="1"/>
  <c r="F7" i="7"/>
  <c r="G7" i="7" l="1"/>
  <c r="G13" i="7" s="1"/>
  <c r="F13" i="7"/>
  <c r="H9" i="7"/>
  <c r="G15" i="7" l="1"/>
  <c r="F15" i="7"/>
  <c r="H10" i="7" l="1"/>
  <c r="H14" i="7"/>
  <c r="F5" i="7"/>
  <c r="G5" i="7"/>
  <c r="H13" i="7" l="1"/>
  <c r="H34" i="7" l="1"/>
  <c r="G48" i="7"/>
  <c r="F48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F30" i="7"/>
  <c r="H11" i="7"/>
  <c r="H12" i="7"/>
  <c r="H8" i="7"/>
  <c r="H7" i="7"/>
  <c r="H6" i="7"/>
  <c r="H15" i="7" l="1"/>
  <c r="H32" i="7"/>
  <c r="H5" i="7"/>
  <c r="F50" i="7"/>
  <c r="G30" i="7"/>
  <c r="G50" i="7" s="1"/>
  <c r="F53" i="7" l="1"/>
  <c r="F55" i="7" s="1"/>
  <c r="G53" i="7"/>
  <c r="H48" i="7"/>
  <c r="H30" i="7"/>
  <c r="G55" i="7" l="1"/>
  <c r="F58" i="7"/>
  <c r="H50" i="7"/>
  <c r="G58" i="7" l="1"/>
  <c r="H55" i="7"/>
  <c r="F59" i="7"/>
  <c r="F61" i="7" s="1"/>
  <c r="H53" i="7"/>
  <c r="G59" i="7" l="1"/>
  <c r="G61" i="7" s="1"/>
  <c r="H58" i="7"/>
  <c r="H59" i="7" l="1"/>
  <c r="H61" i="7"/>
</calcChain>
</file>

<file path=xl/sharedStrings.xml><?xml version="1.0" encoding="utf-8"?>
<sst xmlns="http://schemas.openxmlformats.org/spreadsheetml/2006/main" count="56" uniqueCount="56">
  <si>
    <t>B.3.-Reparacions i Petit Manteniment Edifici</t>
  </si>
  <si>
    <t>B.4. Manteniment informàtic</t>
  </si>
  <si>
    <t>B.13.-Altres despeses</t>
  </si>
  <si>
    <t>DESPESES</t>
  </si>
  <si>
    <t>A.1.- Direcció (37,5h)</t>
  </si>
  <si>
    <t>A.6.- Suports i suplències</t>
  </si>
  <si>
    <t>B.2.-Compra material i petita inversió</t>
  </si>
  <si>
    <t xml:space="preserve">B.- Despeses generals                                               </t>
  </si>
  <si>
    <t xml:space="preserve">C.- Difusió                                                                 </t>
  </si>
  <si>
    <t>B.1.-Material oficina</t>
  </si>
  <si>
    <t>TOTALS</t>
  </si>
  <si>
    <t>TOTAL DESPESES OPERACIONALS</t>
  </si>
  <si>
    <t>TOTAL DESPESES</t>
  </si>
  <si>
    <t>A.- Personal</t>
  </si>
  <si>
    <t>B.5.-Primes d'Assegurances</t>
  </si>
  <si>
    <t>B.7.-Arrendaments i canons</t>
  </si>
  <si>
    <t>B.8.-Neteja</t>
  </si>
  <si>
    <t>B.9.-Serveis professionals independents</t>
  </si>
  <si>
    <t>B.10.-Transports</t>
  </si>
  <si>
    <t>B.11.-Despeses Bancàries</t>
  </si>
  <si>
    <t>B.12.-Tributs i Taxes</t>
  </si>
  <si>
    <t>IVA 21%</t>
  </si>
  <si>
    <t>SUBTOTAL DESPESES</t>
  </si>
  <si>
    <t>A.7.- Seguretat Social</t>
  </si>
  <si>
    <t>A.2.- Cap de programes i projectes (75h)</t>
  </si>
  <si>
    <t>D.- Serveis</t>
  </si>
  <si>
    <t>D.1.- Servei d'Activitats Formatives</t>
  </si>
  <si>
    <t>D.2.1.-Actuacions musicals</t>
  </si>
  <si>
    <t>D.2.2.-Arts escéniques</t>
  </si>
  <si>
    <t>D.2.3.-Audiovisuals</t>
  </si>
  <si>
    <t>D.3.- Servei d'exposicions</t>
  </si>
  <si>
    <t>D.4.- Servei de seminaris, debats i conferències</t>
  </si>
  <si>
    <t>D.5.- Servei de cessió i lloguers d'espai</t>
  </si>
  <si>
    <t>D.6.- Servei de suport a grups i entitats</t>
  </si>
  <si>
    <t>D.7.- Servei de festes i tradicions</t>
  </si>
  <si>
    <t>D.8.- Servei de suport a la creació</t>
  </si>
  <si>
    <t>E.- Projectes</t>
  </si>
  <si>
    <t>E.1.-Cultura i Educació</t>
  </si>
  <si>
    <t>E.2.-Projecte de creació artística comunitaria</t>
  </si>
  <si>
    <t>D.2.- Difusió i divulgació cultural</t>
  </si>
  <si>
    <t>B.6.-Subministraments</t>
  </si>
  <si>
    <t>A.4.- Coordinació de comunicació i xarxes socials (20h)</t>
  </si>
  <si>
    <t>A.5.- Administració (37,5h)</t>
  </si>
  <si>
    <t>A.6.- Informació sociocultural (112,5h)</t>
  </si>
  <si>
    <t>A.3.- Coordinació projectes, prog. i activitats (37,5h)</t>
  </si>
  <si>
    <t>E.3.- Projecte singular de gastronomia i salut</t>
  </si>
  <si>
    <t>A.4.- Tècnic/a de Producció (37,5h)</t>
  </si>
  <si>
    <t>LOT 3: Gestió, dinamització, organització i coordinació del Centre Cívic Vil·la Florida</t>
  </si>
  <si>
    <r>
      <t xml:space="preserve">2025
</t>
    </r>
    <r>
      <rPr>
        <sz val="10"/>
        <rFont val="Arial"/>
        <family val="2"/>
      </rPr>
      <t>(1-IV-2025 fins
31-XII-2025)</t>
    </r>
  </si>
  <si>
    <t>(DESP. FUNCIONAMENT + DESP. ACTIVITATS OBLIGATÒRIES)</t>
  </si>
  <si>
    <t>DESPESES ESTRUCTURALS (+-4%)</t>
  </si>
  <si>
    <t>4% DE TOTAL DESPESES OPERACIONALS</t>
  </si>
  <si>
    <t>DESPESES GESTIO (+-4%)</t>
  </si>
  <si>
    <t>4% DE TOTAL DESPESES OPERACIONALS+ESTRUCTURALS</t>
  </si>
  <si>
    <t>TOTAL DESPESES ACTIVITAT (D+E)</t>
  </si>
  <si>
    <t>TOTAL DESPESES FUNCIONAMENT (A+B+C)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</si>
</sst>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"/>
      <family val="2"/>
    </font>
    <font>
      <b/>
      <sz val="24"/>
      <color theme="1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3DFEB"/>
      </patternFill>
    </fill>
    <fill>
      <patternFill patternType="solid">
        <fgColor rgb="FFCCC0DA"/>
      </patternFill>
    </fill>
    <fill>
      <patternFill patternType="solid">
        <fgColor theme="0"/>
        <bgColor indexed="64"/>
      </patternFill>
    </fill>
    <fill>
      <patternFill patternType="solid">
        <fgColor rgb="FFE3DFE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 style="medium">
        <color auto="1"/>
      </left>
      <right/>
      <top/>
      <bottom style="thin">
        <color rgb="FF000000"/>
      </bottom>
      <diagonal/>
    </border>
    <border>
      <left style="medium">
        <color auto="1"/>
      </left>
      <right/>
      <top style="thin">
        <color indexed="64"/>
      </top>
      <bottom style="thin">
        <color rgb="FF000000"/>
      </bottom>
      <diagonal/>
    </border>
    <border>
      <left style="medium">
        <color auto="1"/>
      </left>
      <right style="hair">
        <color auto="1"/>
      </right>
      <top style="thin">
        <color rgb="FF000000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rgb="FF000000"/>
      </bottom>
      <diagonal/>
    </border>
    <border>
      <left style="hair">
        <color auto="1"/>
      </left>
      <right/>
      <top style="thin">
        <color rgb="FF000000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rgb="FF000000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auto="1"/>
      </bottom>
      <diagonal/>
    </border>
    <border>
      <left/>
      <right style="thin">
        <color auto="1"/>
      </right>
      <top style="thin">
        <color rgb="FF000000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rgb="FF000000"/>
      </bottom>
      <diagonal/>
    </border>
    <border>
      <left style="thin">
        <color auto="1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rgb="FF000000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</borders>
  <cellStyleXfs count="18">
    <xf numFmtId="0" fontId="0" fillId="0" borderId="0"/>
    <xf numFmtId="44" fontId="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</cellStyleXfs>
  <cellXfs count="148">
    <xf numFmtId="0" fontId="0" fillId="0" borderId="0" xfId="0" applyFill="1" applyBorder="1" applyAlignment="1">
      <alignment horizontal="left" vertical="top"/>
    </xf>
    <xf numFmtId="0" fontId="10" fillId="0" borderId="17" xfId="0" applyFont="1" applyFill="1" applyBorder="1" applyAlignment="1">
      <alignment horizontal="left" vertical="center" wrapText="1"/>
    </xf>
    <xf numFmtId="44" fontId="11" fillId="4" borderId="0" xfId="1" applyFont="1" applyFill="1" applyBorder="1" applyAlignment="1">
      <alignment horizontal="right" vertical="center"/>
    </xf>
    <xf numFmtId="0" fontId="10" fillId="0" borderId="20" xfId="0" applyFont="1" applyFill="1" applyBorder="1" applyAlignment="1">
      <alignment horizontal="left" vertical="center" wrapText="1"/>
    </xf>
    <xf numFmtId="44" fontId="11" fillId="2" borderId="22" xfId="3" applyNumberFormat="1" applyFont="1" applyFill="1" applyBorder="1" applyAlignment="1">
      <alignment horizontal="right" vertical="center" wrapText="1"/>
    </xf>
    <xf numFmtId="44" fontId="10" fillId="0" borderId="23" xfId="3" applyNumberFormat="1" applyFont="1" applyFill="1" applyBorder="1" applyAlignment="1">
      <alignment horizontal="right" vertical="center" wrapText="1"/>
    </xf>
    <xf numFmtId="44" fontId="10" fillId="0" borderId="24" xfId="3" applyNumberFormat="1" applyFont="1" applyFill="1" applyBorder="1" applyAlignment="1">
      <alignment horizontal="right" vertical="center" wrapText="1"/>
    </xf>
    <xf numFmtId="44" fontId="10" fillId="0" borderId="25" xfId="3" applyNumberFormat="1" applyFont="1" applyFill="1" applyBorder="1" applyAlignment="1">
      <alignment horizontal="right" vertical="center" wrapText="1"/>
    </xf>
    <xf numFmtId="44" fontId="11" fillId="2" borderId="27" xfId="3" applyNumberFormat="1" applyFont="1" applyFill="1" applyBorder="1" applyAlignment="1">
      <alignment horizontal="right" vertical="center" wrapText="1"/>
    </xf>
    <xf numFmtId="44" fontId="10" fillId="0" borderId="28" xfId="3" applyNumberFormat="1" applyFont="1" applyFill="1" applyBorder="1" applyAlignment="1">
      <alignment horizontal="right" vertical="center" wrapText="1"/>
    </xf>
    <xf numFmtId="44" fontId="10" fillId="0" borderId="29" xfId="3" applyNumberFormat="1" applyFont="1" applyFill="1" applyBorder="1" applyAlignment="1">
      <alignment horizontal="right" vertical="center" wrapText="1"/>
    </xf>
    <xf numFmtId="44" fontId="10" fillId="0" borderId="30" xfId="3" applyNumberFormat="1" applyFont="1" applyFill="1" applyBorder="1" applyAlignment="1">
      <alignment horizontal="right" vertical="center" wrapText="1"/>
    </xf>
    <xf numFmtId="44" fontId="11" fillId="2" borderId="32" xfId="3" applyNumberFormat="1" applyFont="1" applyFill="1" applyBorder="1" applyAlignment="1">
      <alignment horizontal="right" vertical="center" wrapText="1"/>
    </xf>
    <xf numFmtId="44" fontId="11" fillId="0" borderId="9" xfId="3" applyNumberFormat="1" applyFont="1" applyFill="1" applyBorder="1" applyAlignment="1">
      <alignment horizontal="right" vertical="center" wrapText="1"/>
    </xf>
    <xf numFmtId="44" fontId="11" fillId="0" borderId="10" xfId="3" applyNumberFormat="1" applyFont="1" applyFill="1" applyBorder="1" applyAlignment="1">
      <alignment horizontal="right" vertical="center" wrapText="1"/>
    </xf>
    <xf numFmtId="44" fontId="11" fillId="0" borderId="10" xfId="1" applyNumberFormat="1" applyFont="1" applyFill="1" applyBorder="1" applyAlignment="1">
      <alignment horizontal="right" vertical="center" wrapText="1"/>
    </xf>
    <xf numFmtId="44" fontId="11" fillId="0" borderId="11" xfId="3" applyNumberFormat="1" applyFont="1" applyFill="1" applyBorder="1" applyAlignment="1">
      <alignment horizontal="right" vertical="center" wrapText="1"/>
    </xf>
    <xf numFmtId="44" fontId="10" fillId="0" borderId="36" xfId="3" applyNumberFormat="1" applyFont="1" applyFill="1" applyBorder="1" applyAlignment="1">
      <alignment horizontal="right" vertical="center" wrapText="1"/>
    </xf>
    <xf numFmtId="44" fontId="10" fillId="0" borderId="37" xfId="3" applyNumberFormat="1" applyFont="1" applyFill="1" applyBorder="1" applyAlignment="1">
      <alignment horizontal="right" vertical="center" wrapText="1"/>
    </xf>
    <xf numFmtId="0" fontId="11" fillId="4" borderId="0" xfId="0" applyFont="1" applyFill="1" applyBorder="1" applyAlignment="1">
      <alignment horizontal="left" vertical="center" wrapText="1"/>
    </xf>
    <xf numFmtId="44" fontId="11" fillId="3" borderId="44" xfId="1" applyFont="1" applyFill="1" applyBorder="1" applyAlignment="1">
      <alignment horizontal="right" vertical="center" wrapText="1"/>
    </xf>
    <xf numFmtId="44" fontId="10" fillId="6" borderId="24" xfId="3" applyNumberFormat="1" applyFont="1" applyFill="1" applyBorder="1" applyAlignment="1">
      <alignment horizontal="right" vertical="center" wrapText="1"/>
    </xf>
    <xf numFmtId="44" fontId="10" fillId="6" borderId="29" xfId="3" applyNumberFormat="1" applyFont="1" applyFill="1" applyBorder="1" applyAlignment="1">
      <alignment horizontal="right" vertical="center" wrapText="1"/>
    </xf>
    <xf numFmtId="44" fontId="11" fillId="6" borderId="10" xfId="3" applyNumberFormat="1" applyFont="1" applyFill="1" applyBorder="1" applyAlignment="1">
      <alignment horizontal="right" vertical="center" wrapText="1"/>
    </xf>
    <xf numFmtId="44" fontId="11" fillId="3" borderId="45" xfId="1" applyFont="1" applyFill="1" applyBorder="1" applyAlignment="1">
      <alignment horizontal="right" vertical="center" wrapText="1"/>
    </xf>
    <xf numFmtId="44" fontId="11" fillId="3" borderId="8" xfId="1" applyFont="1" applyFill="1" applyBorder="1" applyAlignment="1">
      <alignment horizontal="right" vertical="center" wrapText="1"/>
    </xf>
    <xf numFmtId="44" fontId="9" fillId="2" borderId="22" xfId="3" applyNumberFormat="1" applyFont="1" applyFill="1" applyBorder="1" applyAlignment="1">
      <alignment horizontal="right" vertical="center" wrapText="1"/>
    </xf>
    <xf numFmtId="44" fontId="6" fillId="0" borderId="23" xfId="3" applyNumberFormat="1" applyFont="1" applyFill="1" applyBorder="1" applyAlignment="1">
      <alignment horizontal="right" vertical="center" wrapText="1"/>
    </xf>
    <xf numFmtId="44" fontId="6" fillId="0" borderId="24" xfId="3" applyNumberFormat="1" applyFont="1" applyFill="1" applyBorder="1" applyAlignment="1">
      <alignment horizontal="right" vertical="center" wrapText="1"/>
    </xf>
    <xf numFmtId="44" fontId="6" fillId="0" borderId="24" xfId="1" applyNumberFormat="1" applyFont="1" applyFill="1" applyBorder="1" applyAlignment="1">
      <alignment horizontal="right" vertical="center" wrapText="1"/>
    </xf>
    <xf numFmtId="44" fontId="6" fillId="6" borderId="24" xfId="3" applyNumberFormat="1" applyFont="1" applyFill="1" applyBorder="1" applyAlignment="1">
      <alignment horizontal="right" vertical="center" wrapText="1"/>
    </xf>
    <xf numFmtId="44" fontId="6" fillId="0" borderId="25" xfId="3" applyNumberFormat="1" applyFont="1" applyFill="1" applyBorder="1" applyAlignment="1">
      <alignment horizontal="right" vertical="center" wrapText="1"/>
    </xf>
    <xf numFmtId="44" fontId="6" fillId="0" borderId="23" xfId="1" applyNumberFormat="1" applyFont="1" applyFill="1" applyBorder="1" applyAlignment="1">
      <alignment horizontal="right" vertical="center" wrapText="1"/>
    </xf>
    <xf numFmtId="44" fontId="6" fillId="0" borderId="36" xfId="1" applyNumberFormat="1" applyFont="1" applyFill="1" applyBorder="1" applyAlignment="1">
      <alignment horizontal="right" vertical="center" wrapText="1"/>
    </xf>
    <xf numFmtId="44" fontId="9" fillId="4" borderId="0" xfId="1" applyFont="1" applyFill="1" applyBorder="1" applyAlignment="1">
      <alignment horizontal="right" vertical="center"/>
    </xf>
    <xf numFmtId="44" fontId="9" fillId="3" borderId="44" xfId="1" applyFont="1" applyFill="1" applyBorder="1" applyAlignment="1">
      <alignment horizontal="right" vertical="center" wrapText="1"/>
    </xf>
    <xf numFmtId="0" fontId="11" fillId="3" borderId="13" xfId="0" applyFont="1" applyFill="1" applyBorder="1" applyAlignment="1">
      <alignment vertical="center"/>
    </xf>
    <xf numFmtId="0" fontId="16" fillId="3" borderId="14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vertical="center"/>
    </xf>
    <xf numFmtId="0" fontId="11" fillId="3" borderId="5" xfId="0" applyFont="1" applyFill="1" applyBorder="1" applyAlignment="1">
      <alignment vertical="center" wrapText="1"/>
    </xf>
    <xf numFmtId="0" fontId="16" fillId="3" borderId="46" xfId="0" applyFont="1" applyFill="1" applyBorder="1" applyAlignment="1">
      <alignment horizontal="left" vertical="center"/>
    </xf>
    <xf numFmtId="0" fontId="11" fillId="3" borderId="48" xfId="0" applyFont="1" applyFill="1" applyBorder="1" applyAlignment="1">
      <alignment horizontal="left" vertical="center" wrapText="1"/>
    </xf>
    <xf numFmtId="0" fontId="9" fillId="2" borderId="50" xfId="13" applyFont="1" applyFill="1" applyBorder="1" applyAlignment="1">
      <alignment vertical="center"/>
    </xf>
    <xf numFmtId="0" fontId="9" fillId="2" borderId="51" xfId="13" applyFont="1" applyFill="1" applyBorder="1" applyAlignment="1">
      <alignment vertical="center"/>
    </xf>
    <xf numFmtId="44" fontId="9" fillId="2" borderId="52" xfId="3" applyNumberFormat="1" applyFont="1" applyFill="1" applyBorder="1" applyAlignment="1">
      <alignment horizontal="right" vertical="center" wrapText="1"/>
    </xf>
    <xf numFmtId="44" fontId="11" fillId="2" borderId="52" xfId="3" applyNumberFormat="1" applyFont="1" applyFill="1" applyBorder="1" applyAlignment="1">
      <alignment horizontal="right" vertical="center" wrapText="1"/>
    </xf>
    <xf numFmtId="44" fontId="11" fillId="2" borderId="53" xfId="3" applyNumberFormat="1" applyFont="1" applyFill="1" applyBorder="1" applyAlignment="1">
      <alignment horizontal="right" vertical="center" wrapText="1"/>
    </xf>
    <xf numFmtId="44" fontId="11" fillId="2" borderId="54" xfId="3" applyNumberFormat="1" applyFont="1" applyFill="1" applyBorder="1" applyAlignment="1">
      <alignment horizontal="right" vertical="center" wrapText="1"/>
    </xf>
    <xf numFmtId="44" fontId="9" fillId="3" borderId="52" xfId="1" applyNumberFormat="1" applyFont="1" applyFill="1" applyBorder="1" applyAlignment="1">
      <alignment horizontal="right" vertical="center" wrapText="1"/>
    </xf>
    <xf numFmtId="44" fontId="11" fillId="3" borderId="52" xfId="1" applyNumberFormat="1" applyFont="1" applyFill="1" applyBorder="1" applyAlignment="1">
      <alignment horizontal="right" vertical="center" wrapText="1"/>
    </xf>
    <xf numFmtId="44" fontId="11" fillId="3" borderId="53" xfId="1" applyNumberFormat="1" applyFont="1" applyFill="1" applyBorder="1" applyAlignment="1">
      <alignment horizontal="right" vertical="center" wrapText="1"/>
    </xf>
    <xf numFmtId="44" fontId="11" fillId="3" borderId="54" xfId="1" applyNumberFormat="1" applyFont="1" applyFill="1" applyBorder="1" applyAlignment="1">
      <alignment horizontal="right" vertical="center" wrapText="1"/>
    </xf>
    <xf numFmtId="44" fontId="9" fillId="7" borderId="26" xfId="1" applyNumberFormat="1" applyFont="1" applyFill="1" applyBorder="1" applyAlignment="1">
      <alignment horizontal="right" vertical="center" wrapText="1"/>
    </xf>
    <xf numFmtId="44" fontId="11" fillId="7" borderId="26" xfId="1" applyNumberFormat="1" applyFont="1" applyFill="1" applyBorder="1" applyAlignment="1">
      <alignment horizontal="right" vertical="center" wrapText="1"/>
    </xf>
    <xf numFmtId="44" fontId="11" fillId="7" borderId="31" xfId="1" applyNumberFormat="1" applyFont="1" applyFill="1" applyBorder="1" applyAlignment="1">
      <alignment horizontal="right" vertical="center" wrapText="1"/>
    </xf>
    <xf numFmtId="44" fontId="11" fillId="7" borderId="33" xfId="1" applyNumberFormat="1" applyFont="1" applyFill="1" applyBorder="1" applyAlignment="1">
      <alignment horizontal="right" vertical="center" wrapText="1"/>
    </xf>
    <xf numFmtId="1" fontId="14" fillId="0" borderId="44" xfId="0" applyNumberFormat="1" applyFont="1" applyFill="1" applyBorder="1" applyAlignment="1">
      <alignment horizontal="center" vertical="center" wrapText="1"/>
    </xf>
    <xf numFmtId="1" fontId="12" fillId="0" borderId="44" xfId="0" applyNumberFormat="1" applyFont="1" applyFill="1" applyBorder="1" applyAlignment="1">
      <alignment horizontal="center" vertical="center" wrapText="1"/>
    </xf>
    <xf numFmtId="1" fontId="12" fillId="0" borderId="45" xfId="0" applyNumberFormat="1" applyFont="1" applyFill="1" applyBorder="1" applyAlignment="1">
      <alignment horizontal="center" vertical="center" wrapText="1"/>
    </xf>
    <xf numFmtId="44" fontId="12" fillId="0" borderId="8" xfId="0" applyNumberFormat="1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left" vertical="top"/>
    </xf>
    <xf numFmtId="0" fontId="10" fillId="4" borderId="0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right" vertical="top"/>
    </xf>
    <xf numFmtId="0" fontId="10" fillId="4" borderId="0" xfId="0" applyFont="1" applyFill="1" applyBorder="1" applyAlignment="1">
      <alignment horizontal="right" vertical="top"/>
    </xf>
    <xf numFmtId="0" fontId="5" fillId="4" borderId="0" xfId="0" applyFont="1" applyFill="1" applyBorder="1" applyAlignment="1">
      <alignment horizontal="left" vertical="top"/>
    </xf>
    <xf numFmtId="0" fontId="10" fillId="4" borderId="0" xfId="0" applyFont="1" applyFill="1" applyBorder="1" applyAlignment="1">
      <alignment horizontal="left" vertical="top"/>
    </xf>
    <xf numFmtId="0" fontId="5" fillId="4" borderId="0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 wrapText="1"/>
    </xf>
    <xf numFmtId="0" fontId="3" fillId="4" borderId="0" xfId="0" applyFont="1" applyFill="1" applyBorder="1" applyAlignment="1">
      <alignment horizontal="left" vertical="top" wrapText="1"/>
    </xf>
    <xf numFmtId="0" fontId="2" fillId="4" borderId="0" xfId="0" applyFont="1" applyFill="1" applyBorder="1" applyAlignment="1">
      <alignment horizontal="right" vertical="top"/>
    </xf>
    <xf numFmtId="0" fontId="3" fillId="4" borderId="0" xfId="0" applyFont="1" applyFill="1" applyBorder="1" applyAlignment="1">
      <alignment horizontal="right" vertical="top"/>
    </xf>
    <xf numFmtId="0" fontId="5" fillId="4" borderId="0" xfId="0" applyFont="1" applyFill="1" applyBorder="1" applyAlignment="1">
      <alignment horizontal="right" vertical="top"/>
    </xf>
    <xf numFmtId="0" fontId="9" fillId="3" borderId="4" xfId="12" applyFont="1" applyFill="1" applyBorder="1" applyAlignment="1">
      <alignment vertical="center"/>
    </xf>
    <xf numFmtId="0" fontId="9" fillId="3" borderId="60" xfId="12" applyFont="1" applyFill="1" applyBorder="1" applyAlignment="1">
      <alignment vertical="center"/>
    </xf>
    <xf numFmtId="0" fontId="15" fillId="3" borderId="46" xfId="12" applyFont="1" applyFill="1" applyBorder="1" applyAlignment="1">
      <alignment horizontal="left" vertical="center"/>
    </xf>
    <xf numFmtId="0" fontId="9" fillId="3" borderId="61" xfId="12" applyFont="1" applyFill="1" applyBorder="1" applyAlignment="1">
      <alignment horizontal="left" vertical="center"/>
    </xf>
    <xf numFmtId="44" fontId="9" fillId="3" borderId="63" xfId="3" applyNumberFormat="1" applyFont="1" applyFill="1" applyBorder="1" applyAlignment="1">
      <alignment horizontal="right" vertical="center" wrapText="1"/>
    </xf>
    <xf numFmtId="44" fontId="11" fillId="3" borderId="63" xfId="3" applyNumberFormat="1" applyFont="1" applyFill="1" applyBorder="1" applyAlignment="1">
      <alignment horizontal="right" vertical="center" wrapText="1"/>
    </xf>
    <xf numFmtId="44" fontId="11" fillId="3" borderId="64" xfId="3" applyNumberFormat="1" applyFont="1" applyFill="1" applyBorder="1" applyAlignment="1">
      <alignment horizontal="right" vertical="center" wrapText="1"/>
    </xf>
    <xf numFmtId="44" fontId="11" fillId="3" borderId="33" xfId="3" applyNumberFormat="1" applyFont="1" applyFill="1" applyBorder="1" applyAlignment="1">
      <alignment horizontal="right" vertical="center" wrapText="1"/>
    </xf>
    <xf numFmtId="44" fontId="9" fillId="3" borderId="49" xfId="3" applyNumberFormat="1" applyFont="1" applyFill="1" applyBorder="1" applyAlignment="1">
      <alignment horizontal="right" vertical="center" wrapText="1"/>
    </xf>
    <xf numFmtId="44" fontId="11" fillId="3" borderId="49" xfId="3" applyNumberFormat="1" applyFont="1" applyFill="1" applyBorder="1" applyAlignment="1">
      <alignment horizontal="right" vertical="center" wrapText="1"/>
    </xf>
    <xf numFmtId="44" fontId="11" fillId="3" borderId="57" xfId="3" applyNumberFormat="1" applyFont="1" applyFill="1" applyBorder="1" applyAlignment="1">
      <alignment horizontal="right" vertical="center" wrapText="1"/>
    </xf>
    <xf numFmtId="44" fontId="11" fillId="3" borderId="56" xfId="3" applyNumberFormat="1" applyFont="1" applyFill="1" applyBorder="1" applyAlignment="1">
      <alignment horizontal="right" vertical="center" wrapText="1"/>
    </xf>
    <xf numFmtId="44" fontId="10" fillId="0" borderId="18" xfId="3" applyFont="1" applyFill="1" applyBorder="1" applyAlignment="1">
      <alignment horizontal="left" vertical="center" wrapText="1"/>
    </xf>
    <xf numFmtId="44" fontId="10" fillId="0" borderId="21" xfId="3" applyFont="1" applyFill="1" applyBorder="1" applyAlignment="1">
      <alignment horizontal="left" vertical="center" wrapText="1"/>
    </xf>
    <xf numFmtId="44" fontId="10" fillId="0" borderId="16" xfId="3" applyFont="1" applyFill="1" applyBorder="1" applyAlignment="1">
      <alignment horizontal="left" vertical="center" wrapText="1"/>
    </xf>
    <xf numFmtId="44" fontId="10" fillId="0" borderId="19" xfId="3" applyFont="1" applyFill="1" applyBorder="1" applyAlignment="1">
      <alignment horizontal="left" vertical="center" wrapText="1"/>
    </xf>
    <xf numFmtId="44" fontId="10" fillId="0" borderId="17" xfId="3" applyFont="1" applyFill="1" applyBorder="1" applyAlignment="1">
      <alignment horizontal="left" vertical="center" wrapText="1"/>
    </xf>
    <xf numFmtId="44" fontId="10" fillId="0" borderId="20" xfId="3" applyFont="1" applyFill="1" applyBorder="1" applyAlignment="1">
      <alignment horizontal="left" vertical="center" wrapText="1"/>
    </xf>
    <xf numFmtId="44" fontId="10" fillId="0" borderId="34" xfId="3" applyFont="1" applyFill="1" applyBorder="1" applyAlignment="1">
      <alignment horizontal="left" vertical="center" wrapText="1"/>
    </xf>
    <xf numFmtId="44" fontId="10" fillId="0" borderId="35" xfId="3" applyFont="1" applyFill="1" applyBorder="1" applyAlignment="1">
      <alignment horizontal="left" vertical="center" wrapText="1"/>
    </xf>
    <xf numFmtId="44" fontId="11" fillId="3" borderId="58" xfId="1" applyNumberFormat="1" applyFont="1" applyFill="1" applyBorder="1" applyAlignment="1">
      <alignment horizontal="center" vertical="center" wrapText="1"/>
    </xf>
    <xf numFmtId="44" fontId="11" fillId="3" borderId="56" xfId="1" applyNumberFormat="1" applyFont="1" applyFill="1" applyBorder="1" applyAlignment="1">
      <alignment horizontal="center" vertical="center" wrapText="1"/>
    </xf>
    <xf numFmtId="44" fontId="10" fillId="3" borderId="55" xfId="1" applyNumberFormat="1" applyFont="1" applyFill="1" applyBorder="1" applyAlignment="1">
      <alignment horizontal="center" vertical="center" wrapText="1"/>
    </xf>
    <xf numFmtId="44" fontId="10" fillId="3" borderId="57" xfId="1" applyNumberFormat="1" applyFont="1" applyFill="1" applyBorder="1" applyAlignment="1">
      <alignment horizontal="center" vertical="center" wrapText="1"/>
    </xf>
    <xf numFmtId="44" fontId="10" fillId="3" borderId="47" xfId="1" applyNumberFormat="1" applyFont="1" applyFill="1" applyBorder="1" applyAlignment="1">
      <alignment horizontal="center" vertical="center" wrapText="1"/>
    </xf>
    <xf numFmtId="44" fontId="10" fillId="3" borderId="49" xfId="1" applyNumberFormat="1" applyFont="1" applyFill="1" applyBorder="1" applyAlignment="1">
      <alignment horizontal="center" vertical="center" wrapText="1"/>
    </xf>
    <xf numFmtId="44" fontId="6" fillId="3" borderId="47" xfId="1" applyNumberFormat="1" applyFont="1" applyFill="1" applyBorder="1" applyAlignment="1">
      <alignment horizontal="center" vertical="center" wrapText="1"/>
    </xf>
    <xf numFmtId="44" fontId="6" fillId="3" borderId="49" xfId="1" applyNumberFormat="1" applyFont="1" applyFill="1" applyBorder="1" applyAlignment="1">
      <alignment horizontal="center" vertical="center" wrapText="1"/>
    </xf>
    <xf numFmtId="44" fontId="9" fillId="3" borderId="38" xfId="3" applyNumberFormat="1" applyFont="1" applyFill="1" applyBorder="1" applyAlignment="1">
      <alignment horizontal="center" vertical="center" wrapText="1"/>
    </xf>
    <xf numFmtId="44" fontId="9" fillId="3" borderId="49" xfId="3" applyNumberFormat="1" applyFont="1" applyFill="1" applyBorder="1" applyAlignment="1">
      <alignment horizontal="center" vertical="center" wrapText="1"/>
    </xf>
    <xf numFmtId="44" fontId="11" fillId="3" borderId="38" xfId="3" applyNumberFormat="1" applyFont="1" applyFill="1" applyBorder="1" applyAlignment="1">
      <alignment horizontal="center" vertical="center" wrapText="1"/>
    </xf>
    <xf numFmtId="44" fontId="11" fillId="3" borderId="49" xfId="3" applyNumberFormat="1" applyFont="1" applyFill="1" applyBorder="1" applyAlignment="1">
      <alignment horizontal="center" vertical="center" wrapText="1"/>
    </xf>
    <xf numFmtId="44" fontId="11" fillId="3" borderId="39" xfId="3" applyNumberFormat="1" applyFont="1" applyFill="1" applyBorder="1" applyAlignment="1">
      <alignment horizontal="center" vertical="center" wrapText="1"/>
    </xf>
    <xf numFmtId="44" fontId="11" fillId="3" borderId="57" xfId="3" applyNumberFormat="1" applyFont="1" applyFill="1" applyBorder="1" applyAlignment="1">
      <alignment horizontal="center" vertical="center" wrapText="1"/>
    </xf>
    <xf numFmtId="44" fontId="11" fillId="3" borderId="40" xfId="3" applyNumberFormat="1" applyFont="1" applyFill="1" applyBorder="1" applyAlignment="1">
      <alignment horizontal="center" vertical="center" wrapText="1"/>
    </xf>
    <xf numFmtId="44" fontId="11" fillId="3" borderId="56" xfId="3" applyNumberFormat="1" applyFont="1" applyFill="1" applyBorder="1" applyAlignment="1">
      <alignment horizontal="center" vertical="center" wrapText="1"/>
    </xf>
    <xf numFmtId="44" fontId="6" fillId="3" borderId="38" xfId="1" applyNumberFormat="1" applyFont="1" applyFill="1" applyBorder="1" applyAlignment="1">
      <alignment horizontal="center" vertical="center" wrapText="1"/>
    </xf>
    <xf numFmtId="44" fontId="10" fillId="3" borderId="38" xfId="1" applyNumberFormat="1" applyFont="1" applyFill="1" applyBorder="1" applyAlignment="1">
      <alignment horizontal="center" vertical="center" wrapText="1"/>
    </xf>
    <xf numFmtId="44" fontId="10" fillId="3" borderId="39" xfId="1" applyNumberFormat="1" applyFont="1" applyFill="1" applyBorder="1" applyAlignment="1">
      <alignment horizontal="center" vertical="center" wrapText="1"/>
    </xf>
    <xf numFmtId="44" fontId="11" fillId="3" borderId="40" xfId="1" applyNumberFormat="1" applyFont="1" applyFill="1" applyBorder="1" applyAlignment="1">
      <alignment horizontal="center" vertical="center" wrapText="1"/>
    </xf>
    <xf numFmtId="0" fontId="13" fillId="4" borderId="0" xfId="11" applyFont="1" applyFill="1" applyAlignment="1">
      <alignment horizontal="left" vertical="center" wrapText="1"/>
    </xf>
    <xf numFmtId="0" fontId="11" fillId="3" borderId="50" xfId="0" applyFont="1" applyFill="1" applyBorder="1" applyAlignment="1">
      <alignment horizontal="left" vertical="center" wrapText="1"/>
    </xf>
    <xf numFmtId="0" fontId="11" fillId="3" borderId="59" xfId="0" applyFont="1" applyFill="1" applyBorder="1" applyAlignment="1">
      <alignment horizontal="left" vertical="center" wrapText="1"/>
    </xf>
    <xf numFmtId="0" fontId="11" fillId="7" borderId="42" xfId="0" applyFont="1" applyFill="1" applyBorder="1" applyAlignment="1">
      <alignment horizontal="left" vertical="center" wrapText="1"/>
    </xf>
    <xf numFmtId="0" fontId="11" fillId="7" borderId="43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left" vertical="center" wrapText="1"/>
    </xf>
    <xf numFmtId="0" fontId="11" fillId="3" borderId="7" xfId="0" applyFont="1" applyFill="1" applyBorder="1" applyAlignment="1">
      <alignment horizontal="left" vertical="center" wrapText="1"/>
    </xf>
    <xf numFmtId="0" fontId="10" fillId="0" borderId="18" xfId="0" applyFont="1" applyFill="1" applyBorder="1" applyAlignment="1">
      <alignment horizontal="left" vertical="center" wrapText="1"/>
    </xf>
    <xf numFmtId="0" fontId="10" fillId="0" borderId="21" xfId="0" applyFont="1" applyFill="1" applyBorder="1" applyAlignment="1">
      <alignment horizontal="left" vertical="center" wrapText="1"/>
    </xf>
    <xf numFmtId="0" fontId="10" fillId="6" borderId="17" xfId="0" applyFont="1" applyFill="1" applyBorder="1" applyAlignment="1">
      <alignment horizontal="left" vertical="center" wrapText="1"/>
    </xf>
    <xf numFmtId="0" fontId="10" fillId="6" borderId="20" xfId="0" applyFont="1" applyFill="1" applyBorder="1" applyAlignment="1">
      <alignment horizontal="left" vertical="center" wrapText="1"/>
    </xf>
    <xf numFmtId="44" fontId="10" fillId="0" borderId="16" xfId="3" applyFont="1" applyFill="1" applyBorder="1" applyAlignment="1">
      <alignment vertical="center" wrapText="1"/>
    </xf>
    <xf numFmtId="44" fontId="10" fillId="0" borderId="19" xfId="3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left" vertical="center" wrapText="1"/>
    </xf>
    <xf numFmtId="0" fontId="9" fillId="3" borderId="65" xfId="12" applyFont="1" applyFill="1" applyBorder="1" applyAlignment="1">
      <alignment horizontal="left" vertical="center"/>
    </xf>
    <xf numFmtId="0" fontId="9" fillId="3" borderId="66" xfId="12" applyFont="1" applyFill="1" applyBorder="1" applyAlignment="1">
      <alignment horizontal="left" vertical="center"/>
    </xf>
    <xf numFmtId="0" fontId="9" fillId="2" borderId="4" xfId="13" applyFont="1" applyFill="1" applyBorder="1" applyAlignment="1">
      <alignment horizontal="left" vertical="center"/>
    </xf>
    <xf numFmtId="0" fontId="9" fillId="2" borderId="5" xfId="13" applyFont="1" applyFill="1" applyBorder="1" applyAlignment="1">
      <alignment horizontal="left" vertical="center"/>
    </xf>
    <xf numFmtId="0" fontId="9" fillId="2" borderId="12" xfId="13" applyFont="1" applyFill="1" applyBorder="1" applyAlignment="1">
      <alignment horizontal="left" vertical="center" wrapText="1"/>
    </xf>
    <xf numFmtId="0" fontId="9" fillId="2" borderId="2" xfId="13" applyFont="1" applyFill="1" applyBorder="1" applyAlignment="1">
      <alignment horizontal="left" vertical="center" wrapText="1"/>
    </xf>
    <xf numFmtId="0" fontId="9" fillId="5" borderId="14" xfId="13" applyFont="1" applyFill="1" applyBorder="1" applyAlignment="1">
      <alignment horizontal="left" vertical="center" wrapText="1"/>
    </xf>
    <xf numFmtId="0" fontId="9" fillId="5" borderId="1" xfId="13" applyFont="1" applyFill="1" applyBorder="1" applyAlignment="1">
      <alignment horizontal="left" vertical="center" wrapText="1"/>
    </xf>
    <xf numFmtId="0" fontId="9" fillId="3" borderId="42" xfId="13" applyFont="1" applyFill="1" applyBorder="1" applyAlignment="1">
      <alignment horizontal="left" vertical="center" wrapText="1"/>
    </xf>
    <xf numFmtId="0" fontId="9" fillId="3" borderId="62" xfId="13" applyFont="1" applyFill="1" applyBorder="1" applyAlignment="1">
      <alignment horizontal="left" vertical="center" wrapText="1"/>
    </xf>
    <xf numFmtId="0" fontId="9" fillId="2" borderId="15" xfId="13" applyFont="1" applyFill="1" applyBorder="1" applyAlignment="1">
      <alignment horizontal="left" vertical="center"/>
    </xf>
    <xf numFmtId="0" fontId="9" fillId="2" borderId="41" xfId="13" applyFont="1" applyFill="1" applyBorder="1" applyAlignment="1">
      <alignment horizontal="left" vertical="center"/>
    </xf>
    <xf numFmtId="44" fontId="10" fillId="6" borderId="17" xfId="3" applyFont="1" applyFill="1" applyBorder="1" applyAlignment="1">
      <alignment horizontal="left" vertical="center" wrapText="1"/>
    </xf>
    <xf numFmtId="44" fontId="10" fillId="6" borderId="20" xfId="3" applyFont="1" applyFill="1" applyBorder="1" applyAlignment="1">
      <alignment horizontal="left" vertical="center" wrapText="1"/>
    </xf>
  </cellXfs>
  <cellStyles count="18">
    <cellStyle name="Coma 2" xfId="8"/>
    <cellStyle name="Moneda" xfId="1" builtinId="4"/>
    <cellStyle name="Moneda 2" xfId="6"/>
    <cellStyle name="Moneda 3" xfId="3"/>
    <cellStyle name="Moneda 3 2" xfId="14"/>
    <cellStyle name="Normal" xfId="0" builtinId="0"/>
    <cellStyle name="Normal 2" xfId="5"/>
    <cellStyle name="Normal 3" xfId="2"/>
    <cellStyle name="Normal 3 2" xfId="13"/>
    <cellStyle name="Normal 4" xfId="9"/>
    <cellStyle name="Normal 4 2" xfId="16"/>
    <cellStyle name="Normal 5" xfId="11"/>
    <cellStyle name="Normal 6" xfId="12"/>
    <cellStyle name="Percentatge 2" xfId="7"/>
    <cellStyle name="Percentatge 2 2" xfId="10"/>
    <cellStyle name="Percentatge 2 2 2" xfId="17"/>
    <cellStyle name="Percentatge 3" xfId="4"/>
    <cellStyle name="Percentatge 3 2" xfId="15"/>
  </cellStyles>
  <dxfs count="0"/>
  <tableStyles count="0" defaultTableStyle="TableStyleMedium9" defaultPivotStyle="PivotStyleLight16"/>
  <colors>
    <mruColors>
      <color rgb="FFE3DFE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3"/>
  <sheetViews>
    <sheetView tabSelected="1" zoomScaleNormal="100" zoomScaleSheetLayoutView="100" workbookViewId="0">
      <selection activeCell="C8" sqref="C8:D8"/>
    </sheetView>
  </sheetViews>
  <sheetFormatPr defaultColWidth="15.83203125" defaultRowHeight="12.75" x14ac:dyDescent="0.2"/>
  <cols>
    <col min="1" max="1" width="9.33203125" style="66" customWidth="1"/>
    <col min="2" max="2" width="5.83203125" style="66" customWidth="1"/>
    <col min="3" max="3" width="5.83203125" style="68" customWidth="1"/>
    <col min="4" max="4" width="55.83203125" style="68" customWidth="1"/>
    <col min="5" max="5" width="20.83203125" style="64" customWidth="1"/>
    <col min="6" max="7" width="20.83203125" style="74" customWidth="1"/>
    <col min="8" max="8" width="20.83203125" style="66" customWidth="1"/>
    <col min="9" max="9" width="5.83203125" style="62" customWidth="1"/>
    <col min="10" max="16384" width="15.83203125" style="62"/>
  </cols>
  <sheetData>
    <row r="1" spans="3:8" ht="59.25" customHeight="1" x14ac:dyDescent="0.2">
      <c r="C1" s="115" t="s">
        <v>47</v>
      </c>
      <c r="D1" s="115"/>
      <c r="E1" s="115"/>
      <c r="F1" s="115"/>
      <c r="G1" s="115"/>
      <c r="H1" s="115"/>
    </row>
    <row r="2" spans="3:8" ht="13.5" thickBot="1" x14ac:dyDescent="0.25">
      <c r="C2" s="63"/>
      <c r="D2" s="63"/>
      <c r="F2" s="65"/>
      <c r="G2" s="65"/>
      <c r="H2" s="67"/>
    </row>
    <row r="3" spans="3:8" ht="46.5" thickBot="1" x14ac:dyDescent="0.25">
      <c r="C3" s="128" t="s">
        <v>3</v>
      </c>
      <c r="D3" s="129"/>
      <c r="E3" s="58" t="s">
        <v>48</v>
      </c>
      <c r="F3" s="59">
        <v>2026</v>
      </c>
      <c r="G3" s="60">
        <v>2027</v>
      </c>
      <c r="H3" s="61" t="s">
        <v>10</v>
      </c>
    </row>
    <row r="4" spans="3:8" ht="13.5" thickBot="1" x14ac:dyDescent="0.25">
      <c r="C4" s="66"/>
      <c r="D4" s="66"/>
      <c r="E4" s="66"/>
      <c r="F4" s="66"/>
      <c r="G4" s="66"/>
    </row>
    <row r="5" spans="3:8" ht="15.95" customHeight="1" x14ac:dyDescent="0.2">
      <c r="C5" s="136" t="s">
        <v>13</v>
      </c>
      <c r="D5" s="137"/>
      <c r="E5" s="46">
        <f>SUM(E6:E14)</f>
        <v>0</v>
      </c>
      <c r="F5" s="47">
        <f>SUM(F6:F14)</f>
        <v>0</v>
      </c>
      <c r="G5" s="48">
        <f>SUM(G6:G14)</f>
        <v>0</v>
      </c>
      <c r="H5" s="49">
        <f t="shared" ref="H5:H30" si="0">SUM(E5:G5)</f>
        <v>0</v>
      </c>
    </row>
    <row r="6" spans="3:8" ht="15.95" customHeight="1" x14ac:dyDescent="0.2">
      <c r="C6" s="130" t="s">
        <v>4</v>
      </c>
      <c r="D6" s="131"/>
      <c r="E6" s="27">
        <v>0</v>
      </c>
      <c r="F6" s="5">
        <f>ROUND(E6*1.035,2)</f>
        <v>0</v>
      </c>
      <c r="G6" s="9">
        <f>ROUND(F6*1.035,2)</f>
        <v>0</v>
      </c>
      <c r="H6" s="13">
        <f t="shared" si="0"/>
        <v>0</v>
      </c>
    </row>
    <row r="7" spans="3:8" ht="15.95" customHeight="1" x14ac:dyDescent="0.2">
      <c r="C7" s="132" t="s">
        <v>24</v>
      </c>
      <c r="D7" s="133"/>
      <c r="E7" s="28">
        <v>0</v>
      </c>
      <c r="F7" s="6">
        <f t="shared" ref="F7:F12" si="1">ROUND(E7*1.035,2)</f>
        <v>0</v>
      </c>
      <c r="G7" s="10">
        <f t="shared" ref="G7" si="2">ROUND(F7*1.035,2)</f>
        <v>0</v>
      </c>
      <c r="H7" s="14">
        <f t="shared" si="0"/>
        <v>0</v>
      </c>
    </row>
    <row r="8" spans="3:8" ht="15.95" customHeight="1" x14ac:dyDescent="0.2">
      <c r="C8" s="132" t="s">
        <v>44</v>
      </c>
      <c r="D8" s="133"/>
      <c r="E8" s="28">
        <v>0</v>
      </c>
      <c r="F8" s="6">
        <f t="shared" si="1"/>
        <v>0</v>
      </c>
      <c r="G8" s="10">
        <f t="shared" ref="G8" si="3">ROUND(F8*1.035,2)</f>
        <v>0</v>
      </c>
      <c r="H8" s="14">
        <f t="shared" si="0"/>
        <v>0</v>
      </c>
    </row>
    <row r="9" spans="3:8" ht="15.95" customHeight="1" x14ac:dyDescent="0.2">
      <c r="C9" s="132" t="s">
        <v>41</v>
      </c>
      <c r="D9" s="133"/>
      <c r="E9" s="29">
        <v>0</v>
      </c>
      <c r="F9" s="6">
        <f t="shared" si="1"/>
        <v>0</v>
      </c>
      <c r="G9" s="10">
        <f t="shared" ref="G9" si="4">ROUND(F9*1.035,2)</f>
        <v>0</v>
      </c>
      <c r="H9" s="15">
        <f t="shared" si="0"/>
        <v>0</v>
      </c>
    </row>
    <row r="10" spans="3:8" ht="15.95" customHeight="1" x14ac:dyDescent="0.2">
      <c r="C10" s="132" t="s">
        <v>42</v>
      </c>
      <c r="D10" s="133"/>
      <c r="E10" s="28">
        <v>0</v>
      </c>
      <c r="F10" s="6">
        <f t="shared" si="1"/>
        <v>0</v>
      </c>
      <c r="G10" s="10">
        <f t="shared" ref="G10" si="5">ROUND(F10*1.035,2)</f>
        <v>0</v>
      </c>
      <c r="H10" s="14">
        <f t="shared" si="0"/>
        <v>0</v>
      </c>
    </row>
    <row r="11" spans="3:8" ht="15.95" customHeight="1" x14ac:dyDescent="0.2">
      <c r="C11" s="132" t="s">
        <v>43</v>
      </c>
      <c r="D11" s="133"/>
      <c r="E11" s="28">
        <v>0</v>
      </c>
      <c r="F11" s="6">
        <f t="shared" si="1"/>
        <v>0</v>
      </c>
      <c r="G11" s="10">
        <f t="shared" ref="G11" si="6">ROUND(F11*1.035,2)</f>
        <v>0</v>
      </c>
      <c r="H11" s="14">
        <f t="shared" si="0"/>
        <v>0</v>
      </c>
    </row>
    <row r="12" spans="3:8" ht="15.95" customHeight="1" x14ac:dyDescent="0.2">
      <c r="C12" s="132" t="s">
        <v>46</v>
      </c>
      <c r="D12" s="133"/>
      <c r="E12" s="28">
        <v>0</v>
      </c>
      <c r="F12" s="6">
        <f t="shared" si="1"/>
        <v>0</v>
      </c>
      <c r="G12" s="10">
        <f t="shared" ref="G12" si="7">ROUND(F12*1.035,2)</f>
        <v>0</v>
      </c>
      <c r="H12" s="14">
        <f t="shared" si="0"/>
        <v>0</v>
      </c>
    </row>
    <row r="13" spans="3:8" ht="15.95" customHeight="1" x14ac:dyDescent="0.2">
      <c r="C13" s="124" t="s">
        <v>23</v>
      </c>
      <c r="D13" s="125"/>
      <c r="E13" s="30">
        <f>ROUND((SUM(E6:E12))*33%,2)</f>
        <v>0</v>
      </c>
      <c r="F13" s="21">
        <f>ROUND((SUM(F6:F12))*33%,2)</f>
        <v>0</v>
      </c>
      <c r="G13" s="22">
        <f>ROUND((SUM(G6:G12))*33%,2)</f>
        <v>0</v>
      </c>
      <c r="H13" s="23">
        <f t="shared" si="0"/>
        <v>0</v>
      </c>
    </row>
    <row r="14" spans="3:8" ht="15.95" customHeight="1" x14ac:dyDescent="0.2">
      <c r="C14" s="122" t="s">
        <v>5</v>
      </c>
      <c r="D14" s="123"/>
      <c r="E14" s="31">
        <v>0</v>
      </c>
      <c r="F14" s="7">
        <f>$E$14</f>
        <v>0</v>
      </c>
      <c r="G14" s="11">
        <f>$E$14</f>
        <v>0</v>
      </c>
      <c r="H14" s="16">
        <f t="shared" si="0"/>
        <v>0</v>
      </c>
    </row>
    <row r="15" spans="3:8" ht="15.95" customHeight="1" x14ac:dyDescent="0.2">
      <c r="C15" s="138" t="s">
        <v>7</v>
      </c>
      <c r="D15" s="139"/>
      <c r="E15" s="26">
        <f>SUM(E16:E28)</f>
        <v>0</v>
      </c>
      <c r="F15" s="4">
        <f t="shared" ref="F15:G15" si="8">SUM(F16:F28)</f>
        <v>0</v>
      </c>
      <c r="G15" s="8">
        <f t="shared" si="8"/>
        <v>0</v>
      </c>
      <c r="H15" s="12">
        <f t="shared" si="0"/>
        <v>0</v>
      </c>
    </row>
    <row r="16" spans="3:8" ht="15.95" customHeight="1" x14ac:dyDescent="0.2">
      <c r="C16" s="126" t="s">
        <v>9</v>
      </c>
      <c r="D16" s="127"/>
      <c r="E16" s="27">
        <v>0</v>
      </c>
      <c r="F16" s="5">
        <f>ROUND(E16*1.025,2)</f>
        <v>0</v>
      </c>
      <c r="G16" s="9">
        <f>ROUND(F16*1.025,2)</f>
        <v>0</v>
      </c>
      <c r="H16" s="13">
        <f t="shared" si="0"/>
        <v>0</v>
      </c>
    </row>
    <row r="17" spans="3:8" ht="15.95" customHeight="1" x14ac:dyDescent="0.2">
      <c r="C17" s="91" t="s">
        <v>6</v>
      </c>
      <c r="D17" s="92"/>
      <c r="E17" s="28">
        <v>0</v>
      </c>
      <c r="F17" s="6">
        <f t="shared" ref="F17:F29" si="9">ROUND(E17*1.025,2)</f>
        <v>0</v>
      </c>
      <c r="G17" s="10">
        <f t="shared" ref="G17" si="10">ROUND(F17*1.025,2)</f>
        <v>0</v>
      </c>
      <c r="H17" s="14">
        <f t="shared" si="0"/>
        <v>0</v>
      </c>
    </row>
    <row r="18" spans="3:8" ht="15.95" customHeight="1" x14ac:dyDescent="0.2">
      <c r="C18" s="91" t="s">
        <v>0</v>
      </c>
      <c r="D18" s="92"/>
      <c r="E18" s="28">
        <v>0</v>
      </c>
      <c r="F18" s="6">
        <f t="shared" si="9"/>
        <v>0</v>
      </c>
      <c r="G18" s="10">
        <f t="shared" ref="G18" si="11">ROUND(F18*1.025,2)</f>
        <v>0</v>
      </c>
      <c r="H18" s="14">
        <f t="shared" si="0"/>
        <v>0</v>
      </c>
    </row>
    <row r="19" spans="3:8" ht="15.95" customHeight="1" x14ac:dyDescent="0.2">
      <c r="C19" s="91" t="s">
        <v>1</v>
      </c>
      <c r="D19" s="92"/>
      <c r="E19" s="28">
        <v>0</v>
      </c>
      <c r="F19" s="6">
        <f t="shared" si="9"/>
        <v>0</v>
      </c>
      <c r="G19" s="10">
        <f t="shared" ref="G19" si="12">ROUND(F19*1.025,2)</f>
        <v>0</v>
      </c>
      <c r="H19" s="14">
        <f t="shared" si="0"/>
        <v>0</v>
      </c>
    </row>
    <row r="20" spans="3:8" ht="15.95" customHeight="1" x14ac:dyDescent="0.2">
      <c r="C20" s="91" t="s">
        <v>14</v>
      </c>
      <c r="D20" s="92"/>
      <c r="E20" s="28">
        <v>0</v>
      </c>
      <c r="F20" s="6">
        <f t="shared" si="9"/>
        <v>0</v>
      </c>
      <c r="G20" s="10">
        <f t="shared" ref="G20" si="13">ROUND(F20*1.025,2)</f>
        <v>0</v>
      </c>
      <c r="H20" s="14">
        <f t="shared" si="0"/>
        <v>0</v>
      </c>
    </row>
    <row r="21" spans="3:8" ht="15.95" customHeight="1" x14ac:dyDescent="0.2">
      <c r="C21" s="91" t="s">
        <v>40</v>
      </c>
      <c r="D21" s="92"/>
      <c r="E21" s="28">
        <v>0</v>
      </c>
      <c r="F21" s="6">
        <f t="shared" si="9"/>
        <v>0</v>
      </c>
      <c r="G21" s="10">
        <f t="shared" ref="G21" si="14">ROUND(F21*1.025,2)</f>
        <v>0</v>
      </c>
      <c r="H21" s="14">
        <f t="shared" si="0"/>
        <v>0</v>
      </c>
    </row>
    <row r="22" spans="3:8" ht="15.95" customHeight="1" x14ac:dyDescent="0.2">
      <c r="C22" s="91" t="s">
        <v>15</v>
      </c>
      <c r="D22" s="92"/>
      <c r="E22" s="28">
        <v>0</v>
      </c>
      <c r="F22" s="6">
        <f t="shared" si="9"/>
        <v>0</v>
      </c>
      <c r="G22" s="10">
        <f t="shared" ref="G22" si="15">ROUND(F22*1.025,2)</f>
        <v>0</v>
      </c>
      <c r="H22" s="14">
        <f t="shared" si="0"/>
        <v>0</v>
      </c>
    </row>
    <row r="23" spans="3:8" ht="15.95" customHeight="1" x14ac:dyDescent="0.2">
      <c r="C23" s="91" t="s">
        <v>16</v>
      </c>
      <c r="D23" s="92"/>
      <c r="E23" s="28">
        <v>0</v>
      </c>
      <c r="F23" s="6">
        <f t="shared" si="9"/>
        <v>0</v>
      </c>
      <c r="G23" s="10">
        <f t="shared" ref="G23" si="16">ROUND(F23*1.025,2)</f>
        <v>0</v>
      </c>
      <c r="H23" s="14">
        <f t="shared" si="0"/>
        <v>0</v>
      </c>
    </row>
    <row r="24" spans="3:8" ht="15.95" customHeight="1" x14ac:dyDescent="0.2">
      <c r="C24" s="91" t="s">
        <v>17</v>
      </c>
      <c r="D24" s="92"/>
      <c r="E24" s="28">
        <v>0</v>
      </c>
      <c r="F24" s="6">
        <f t="shared" si="9"/>
        <v>0</v>
      </c>
      <c r="G24" s="10">
        <f t="shared" ref="G24" si="17">ROUND(F24*1.025,2)</f>
        <v>0</v>
      </c>
      <c r="H24" s="14">
        <f t="shared" si="0"/>
        <v>0</v>
      </c>
    </row>
    <row r="25" spans="3:8" ht="15.95" customHeight="1" x14ac:dyDescent="0.2">
      <c r="C25" s="91" t="s">
        <v>18</v>
      </c>
      <c r="D25" s="92"/>
      <c r="E25" s="28">
        <v>0</v>
      </c>
      <c r="F25" s="6">
        <f t="shared" si="9"/>
        <v>0</v>
      </c>
      <c r="G25" s="10">
        <f t="shared" ref="G25" si="18">ROUND(F25*1.025,2)</f>
        <v>0</v>
      </c>
      <c r="H25" s="14">
        <f t="shared" si="0"/>
        <v>0</v>
      </c>
    </row>
    <row r="26" spans="3:8" ht="15.95" customHeight="1" x14ac:dyDescent="0.2">
      <c r="C26" s="91" t="s">
        <v>19</v>
      </c>
      <c r="D26" s="92"/>
      <c r="E26" s="28">
        <v>0</v>
      </c>
      <c r="F26" s="6">
        <f t="shared" si="9"/>
        <v>0</v>
      </c>
      <c r="G26" s="10">
        <f t="shared" ref="G26" si="19">ROUND(F26*1.025,2)</f>
        <v>0</v>
      </c>
      <c r="H26" s="14">
        <f t="shared" si="0"/>
        <v>0</v>
      </c>
    </row>
    <row r="27" spans="3:8" ht="15.95" customHeight="1" x14ac:dyDescent="0.2">
      <c r="C27" s="91" t="s">
        <v>20</v>
      </c>
      <c r="D27" s="92"/>
      <c r="E27" s="28">
        <v>0</v>
      </c>
      <c r="F27" s="6">
        <f t="shared" si="9"/>
        <v>0</v>
      </c>
      <c r="G27" s="10">
        <f t="shared" ref="G27" si="20">ROUND(F27*1.025,2)</f>
        <v>0</v>
      </c>
      <c r="H27" s="14">
        <f t="shared" si="0"/>
        <v>0</v>
      </c>
    </row>
    <row r="28" spans="3:8" ht="15.95" customHeight="1" x14ac:dyDescent="0.2">
      <c r="C28" s="87" t="s">
        <v>2</v>
      </c>
      <c r="D28" s="88"/>
      <c r="E28" s="31">
        <v>0</v>
      </c>
      <c r="F28" s="7">
        <f t="shared" si="9"/>
        <v>0</v>
      </c>
      <c r="G28" s="11">
        <f t="shared" ref="G28" si="21">ROUND(F28*1.025,2)</f>
        <v>0</v>
      </c>
      <c r="H28" s="16">
        <f t="shared" si="0"/>
        <v>0</v>
      </c>
    </row>
    <row r="29" spans="3:8" ht="15.95" customHeight="1" x14ac:dyDescent="0.2">
      <c r="C29" s="140" t="s">
        <v>8</v>
      </c>
      <c r="D29" s="141"/>
      <c r="E29" s="26">
        <v>0</v>
      </c>
      <c r="F29" s="4">
        <f t="shared" si="9"/>
        <v>0</v>
      </c>
      <c r="G29" s="8">
        <f>ROUND(F29*1.025,2)</f>
        <v>0</v>
      </c>
      <c r="H29" s="12">
        <f t="shared" si="0"/>
        <v>0</v>
      </c>
    </row>
    <row r="30" spans="3:8" ht="15.95" customHeight="1" thickBot="1" x14ac:dyDescent="0.25">
      <c r="C30" s="142" t="s">
        <v>55</v>
      </c>
      <c r="D30" s="143"/>
      <c r="E30" s="79">
        <f>E5+E15+E29</f>
        <v>0</v>
      </c>
      <c r="F30" s="80">
        <f>F5+F15+F29</f>
        <v>0</v>
      </c>
      <c r="G30" s="81">
        <f>G5+G15+G29</f>
        <v>0</v>
      </c>
      <c r="H30" s="82">
        <f t="shared" si="0"/>
        <v>0</v>
      </c>
    </row>
    <row r="31" spans="3:8" ht="15.95" customHeight="1" thickBot="1" x14ac:dyDescent="0.25">
      <c r="C31" s="66"/>
      <c r="D31" s="66"/>
      <c r="E31" s="66"/>
      <c r="F31" s="66"/>
      <c r="G31" s="66"/>
    </row>
    <row r="32" spans="3:8" ht="15" customHeight="1" x14ac:dyDescent="0.2">
      <c r="C32" s="44" t="s">
        <v>25</v>
      </c>
      <c r="D32" s="45"/>
      <c r="E32" s="46">
        <f>E33+E34+E38+E39+E40+E41+E42+E43</f>
        <v>0</v>
      </c>
      <c r="F32" s="47">
        <f t="shared" ref="F32:G32" si="22">F33+F34+F38+F39+F40+F41+F42+F43</f>
        <v>0</v>
      </c>
      <c r="G32" s="48">
        <f t="shared" si="22"/>
        <v>0</v>
      </c>
      <c r="H32" s="49">
        <f t="shared" ref="H32:H48" si="23">SUM(E32:G32)</f>
        <v>0</v>
      </c>
    </row>
    <row r="33" spans="3:8" ht="15" customHeight="1" x14ac:dyDescent="0.2">
      <c r="C33" s="89" t="s">
        <v>26</v>
      </c>
      <c r="D33" s="90"/>
      <c r="E33" s="27">
        <v>0</v>
      </c>
      <c r="F33" s="5">
        <f>ROUND(E33*1.025,2)</f>
        <v>0</v>
      </c>
      <c r="G33" s="9">
        <f>ROUND(F33*1.025,2)</f>
        <v>0</v>
      </c>
      <c r="H33" s="13">
        <f t="shared" si="23"/>
        <v>0</v>
      </c>
    </row>
    <row r="34" spans="3:8" ht="15" customHeight="1" x14ac:dyDescent="0.2">
      <c r="C34" s="146" t="s">
        <v>39</v>
      </c>
      <c r="D34" s="147"/>
      <c r="E34" s="30">
        <f>SUM(E35:E37)</f>
        <v>0</v>
      </c>
      <c r="F34" s="21">
        <f t="shared" ref="F34:G34" si="24">SUM(F35:F37)</f>
        <v>0</v>
      </c>
      <c r="G34" s="22">
        <f t="shared" si="24"/>
        <v>0</v>
      </c>
      <c r="H34" s="23">
        <f t="shared" si="23"/>
        <v>0</v>
      </c>
    </row>
    <row r="35" spans="3:8" ht="15" customHeight="1" x14ac:dyDescent="0.2">
      <c r="C35" s="1"/>
      <c r="D35" s="3" t="s">
        <v>27</v>
      </c>
      <c r="E35" s="28">
        <v>0</v>
      </c>
      <c r="F35" s="6">
        <f t="shared" ref="F35:F43" si="25">ROUND(E35*1.025,2)</f>
        <v>0</v>
      </c>
      <c r="G35" s="10">
        <f t="shared" ref="G35" si="26">ROUND(F35*1.025,2)</f>
        <v>0</v>
      </c>
      <c r="H35" s="14">
        <f t="shared" si="23"/>
        <v>0</v>
      </c>
    </row>
    <row r="36" spans="3:8" ht="15" customHeight="1" x14ac:dyDescent="0.2">
      <c r="C36" s="1"/>
      <c r="D36" s="3" t="s">
        <v>28</v>
      </c>
      <c r="E36" s="28">
        <v>0</v>
      </c>
      <c r="F36" s="6">
        <f t="shared" si="25"/>
        <v>0</v>
      </c>
      <c r="G36" s="10">
        <f t="shared" ref="G36" si="27">ROUND(F36*1.025,2)</f>
        <v>0</v>
      </c>
      <c r="H36" s="14">
        <f t="shared" si="23"/>
        <v>0</v>
      </c>
    </row>
    <row r="37" spans="3:8" ht="15" customHeight="1" x14ac:dyDescent="0.2">
      <c r="C37" s="1"/>
      <c r="D37" s="3" t="s">
        <v>29</v>
      </c>
      <c r="E37" s="28">
        <v>0</v>
      </c>
      <c r="F37" s="6">
        <f t="shared" si="25"/>
        <v>0</v>
      </c>
      <c r="G37" s="10">
        <f t="shared" ref="G37" si="28">ROUND(F37*1.025,2)</f>
        <v>0</v>
      </c>
      <c r="H37" s="14">
        <f t="shared" si="23"/>
        <v>0</v>
      </c>
    </row>
    <row r="38" spans="3:8" ht="15" customHeight="1" x14ac:dyDescent="0.2">
      <c r="C38" s="91" t="s">
        <v>30</v>
      </c>
      <c r="D38" s="92"/>
      <c r="E38" s="28">
        <v>0</v>
      </c>
      <c r="F38" s="6">
        <f t="shared" si="25"/>
        <v>0</v>
      </c>
      <c r="G38" s="10">
        <f t="shared" ref="G38" si="29">ROUND(F38*1.025,2)</f>
        <v>0</v>
      </c>
      <c r="H38" s="14">
        <f t="shared" si="23"/>
        <v>0</v>
      </c>
    </row>
    <row r="39" spans="3:8" ht="15" customHeight="1" x14ac:dyDescent="0.2">
      <c r="C39" s="91" t="s">
        <v>31</v>
      </c>
      <c r="D39" s="92"/>
      <c r="E39" s="28">
        <v>0</v>
      </c>
      <c r="F39" s="6">
        <f t="shared" si="25"/>
        <v>0</v>
      </c>
      <c r="G39" s="10">
        <f t="shared" ref="G39" si="30">ROUND(F39*1.025,2)</f>
        <v>0</v>
      </c>
      <c r="H39" s="14">
        <f t="shared" si="23"/>
        <v>0</v>
      </c>
    </row>
    <row r="40" spans="3:8" ht="15" customHeight="1" x14ac:dyDescent="0.2">
      <c r="C40" s="91" t="s">
        <v>32</v>
      </c>
      <c r="D40" s="92"/>
      <c r="E40" s="28">
        <v>0</v>
      </c>
      <c r="F40" s="6">
        <f t="shared" si="25"/>
        <v>0</v>
      </c>
      <c r="G40" s="10">
        <f t="shared" ref="G40" si="31">ROUND(F40*1.025,2)</f>
        <v>0</v>
      </c>
      <c r="H40" s="14">
        <f t="shared" si="23"/>
        <v>0</v>
      </c>
    </row>
    <row r="41" spans="3:8" ht="15" customHeight="1" x14ac:dyDescent="0.2">
      <c r="C41" s="91" t="s">
        <v>33</v>
      </c>
      <c r="D41" s="92"/>
      <c r="E41" s="28">
        <v>0</v>
      </c>
      <c r="F41" s="6">
        <f t="shared" si="25"/>
        <v>0</v>
      </c>
      <c r="G41" s="10">
        <f t="shared" ref="G41" si="32">ROUND(F41*1.025,2)</f>
        <v>0</v>
      </c>
      <c r="H41" s="14">
        <f t="shared" si="23"/>
        <v>0</v>
      </c>
    </row>
    <row r="42" spans="3:8" ht="15" customHeight="1" x14ac:dyDescent="0.2">
      <c r="C42" s="91" t="s">
        <v>34</v>
      </c>
      <c r="D42" s="92"/>
      <c r="E42" s="28">
        <v>0</v>
      </c>
      <c r="F42" s="6">
        <f t="shared" si="25"/>
        <v>0</v>
      </c>
      <c r="G42" s="10">
        <f t="shared" ref="G42" si="33">ROUND(F42*1.025,2)</f>
        <v>0</v>
      </c>
      <c r="H42" s="14">
        <f t="shared" si="23"/>
        <v>0</v>
      </c>
    </row>
    <row r="43" spans="3:8" ht="15" customHeight="1" x14ac:dyDescent="0.2">
      <c r="C43" s="87" t="s">
        <v>35</v>
      </c>
      <c r="D43" s="88"/>
      <c r="E43" s="31">
        <v>0</v>
      </c>
      <c r="F43" s="7">
        <f t="shared" si="25"/>
        <v>0</v>
      </c>
      <c r="G43" s="11">
        <f t="shared" ref="G43" si="34">ROUND(F43*1.025,2)</f>
        <v>0</v>
      </c>
      <c r="H43" s="14">
        <f t="shared" si="23"/>
        <v>0</v>
      </c>
    </row>
    <row r="44" spans="3:8" ht="15.95" customHeight="1" x14ac:dyDescent="0.2">
      <c r="C44" s="144" t="s">
        <v>36</v>
      </c>
      <c r="D44" s="145"/>
      <c r="E44" s="26">
        <f>SUM(E45:E47)</f>
        <v>0</v>
      </c>
      <c r="F44" s="4">
        <f t="shared" ref="F44:G44" si="35">SUM(F45:F47)</f>
        <v>0</v>
      </c>
      <c r="G44" s="8">
        <f t="shared" si="35"/>
        <v>0</v>
      </c>
      <c r="H44" s="12">
        <f t="shared" si="23"/>
        <v>0</v>
      </c>
    </row>
    <row r="45" spans="3:8" ht="15.95" customHeight="1" x14ac:dyDescent="0.2">
      <c r="C45" s="89" t="s">
        <v>37</v>
      </c>
      <c r="D45" s="90"/>
      <c r="E45" s="32">
        <v>0</v>
      </c>
      <c r="F45" s="5">
        <f>ROUND(E45*1.025,2)</f>
        <v>0</v>
      </c>
      <c r="G45" s="9">
        <f t="shared" ref="G45" si="36">ROUND(F45*1.025,2)</f>
        <v>0</v>
      </c>
      <c r="H45" s="14">
        <f t="shared" si="23"/>
        <v>0</v>
      </c>
    </row>
    <row r="46" spans="3:8" ht="15.95" customHeight="1" x14ac:dyDescent="0.2">
      <c r="C46" s="91" t="s">
        <v>38</v>
      </c>
      <c r="D46" s="92"/>
      <c r="E46" s="29">
        <v>0</v>
      </c>
      <c r="F46" s="6">
        <f>ROUND(E46*1.025,2)</f>
        <v>0</v>
      </c>
      <c r="G46" s="10">
        <f t="shared" ref="G46" si="37">ROUND(F46*1.025,2)</f>
        <v>0</v>
      </c>
      <c r="H46" s="14">
        <f t="shared" si="23"/>
        <v>0</v>
      </c>
    </row>
    <row r="47" spans="3:8" ht="15.95" customHeight="1" x14ac:dyDescent="0.2">
      <c r="C47" s="93" t="s">
        <v>45</v>
      </c>
      <c r="D47" s="94"/>
      <c r="E47" s="33">
        <v>0</v>
      </c>
      <c r="F47" s="17">
        <f>ROUND(E47*1.025,2)</f>
        <v>0</v>
      </c>
      <c r="G47" s="18">
        <f t="shared" ref="G47" si="38">ROUND(F47*1.025,2)</f>
        <v>0</v>
      </c>
      <c r="H47" s="16">
        <f t="shared" si="23"/>
        <v>0</v>
      </c>
    </row>
    <row r="48" spans="3:8" ht="15.95" customHeight="1" thickBot="1" x14ac:dyDescent="0.25">
      <c r="C48" s="134" t="s">
        <v>54</v>
      </c>
      <c r="D48" s="135"/>
      <c r="E48" s="83">
        <f>E32+E44</f>
        <v>0</v>
      </c>
      <c r="F48" s="84">
        <f t="shared" ref="F48:G48" si="39">F32+F44</f>
        <v>0</v>
      </c>
      <c r="G48" s="85">
        <f t="shared" si="39"/>
        <v>0</v>
      </c>
      <c r="H48" s="86">
        <f t="shared" si="23"/>
        <v>0</v>
      </c>
    </row>
    <row r="49" spans="3:8" ht="15.95" customHeight="1" thickBot="1" x14ac:dyDescent="0.25">
      <c r="C49" s="66"/>
      <c r="D49" s="66"/>
      <c r="E49" s="66"/>
      <c r="F49" s="66"/>
      <c r="G49" s="66"/>
    </row>
    <row r="50" spans="3:8" ht="15.95" customHeight="1" x14ac:dyDescent="0.2">
      <c r="C50" s="75" t="s">
        <v>11</v>
      </c>
      <c r="D50" s="76"/>
      <c r="E50" s="103">
        <f>E30+E48</f>
        <v>0</v>
      </c>
      <c r="F50" s="105">
        <f>F30+F48</f>
        <v>0</v>
      </c>
      <c r="G50" s="107">
        <f>G30+G48</f>
        <v>0</v>
      </c>
      <c r="H50" s="109">
        <f>SUM(E50:G50)</f>
        <v>0</v>
      </c>
    </row>
    <row r="51" spans="3:8" ht="15.95" customHeight="1" thickBot="1" x14ac:dyDescent="0.25">
      <c r="C51" s="77" t="s">
        <v>49</v>
      </c>
      <c r="D51" s="78"/>
      <c r="E51" s="104"/>
      <c r="F51" s="106"/>
      <c r="G51" s="108"/>
      <c r="H51" s="110"/>
    </row>
    <row r="52" spans="3:8" ht="15.95" customHeight="1" thickBot="1" x14ac:dyDescent="0.25">
      <c r="C52" s="66"/>
      <c r="D52" s="66"/>
      <c r="E52" s="66"/>
      <c r="F52" s="66"/>
      <c r="G52" s="66"/>
    </row>
    <row r="53" spans="3:8" ht="14.25" customHeight="1" x14ac:dyDescent="0.2">
      <c r="C53" s="40" t="s">
        <v>50</v>
      </c>
      <c r="D53" s="41"/>
      <c r="E53" s="111">
        <f>ROUND(E50*4%,2)</f>
        <v>0</v>
      </c>
      <c r="F53" s="112">
        <f t="shared" ref="F53:G53" si="40">ROUND(F50*4%,2)</f>
        <v>0</v>
      </c>
      <c r="G53" s="113">
        <f t="shared" si="40"/>
        <v>0</v>
      </c>
      <c r="H53" s="114">
        <f>SUM(E53:G53)</f>
        <v>0</v>
      </c>
    </row>
    <row r="54" spans="3:8" ht="14.25" customHeight="1" x14ac:dyDescent="0.2">
      <c r="C54" s="37" t="s">
        <v>51</v>
      </c>
      <c r="D54" s="39"/>
      <c r="E54" s="101"/>
      <c r="F54" s="99"/>
      <c r="G54" s="97"/>
      <c r="H54" s="95"/>
    </row>
    <row r="55" spans="3:8" ht="14.25" customHeight="1" x14ac:dyDescent="0.2">
      <c r="C55" s="36" t="s">
        <v>52</v>
      </c>
      <c r="D55" s="38"/>
      <c r="E55" s="101">
        <f>ROUND((E50+E53)*4%,2)</f>
        <v>0</v>
      </c>
      <c r="F55" s="99">
        <f t="shared" ref="F55:G55" si="41">ROUND((F50+F53)*4%,2)</f>
        <v>0</v>
      </c>
      <c r="G55" s="97">
        <f t="shared" si="41"/>
        <v>0</v>
      </c>
      <c r="H55" s="95">
        <f>SUM(E55:G55)</f>
        <v>0</v>
      </c>
    </row>
    <row r="56" spans="3:8" ht="14.25" customHeight="1" thickBot="1" x14ac:dyDescent="0.25">
      <c r="C56" s="42" t="s">
        <v>53</v>
      </c>
      <c r="D56" s="43"/>
      <c r="E56" s="102"/>
      <c r="F56" s="100"/>
      <c r="G56" s="98"/>
      <c r="H56" s="96"/>
    </row>
    <row r="57" spans="3:8" ht="14.25" customHeight="1" thickBot="1" x14ac:dyDescent="0.25">
      <c r="C57" s="66"/>
      <c r="D57" s="66"/>
      <c r="E57" s="66"/>
      <c r="F57" s="66"/>
      <c r="G57" s="66"/>
    </row>
    <row r="58" spans="3:8" ht="27" customHeight="1" x14ac:dyDescent="0.2">
      <c r="C58" s="116" t="s">
        <v>22</v>
      </c>
      <c r="D58" s="117"/>
      <c r="E58" s="50">
        <f>E50+E53+E55</f>
        <v>0</v>
      </c>
      <c r="F58" s="51">
        <f t="shared" ref="F58:G58" si="42">F50+F53+F55</f>
        <v>0</v>
      </c>
      <c r="G58" s="52">
        <f t="shared" si="42"/>
        <v>0</v>
      </c>
      <c r="H58" s="53">
        <f>SUM(E58:G58)</f>
        <v>0</v>
      </c>
    </row>
    <row r="59" spans="3:8" ht="27" customHeight="1" thickBot="1" x14ac:dyDescent="0.25">
      <c r="C59" s="118" t="s">
        <v>21</v>
      </c>
      <c r="D59" s="119"/>
      <c r="E59" s="54">
        <f>ROUND(E58*21%,2)</f>
        <v>0</v>
      </c>
      <c r="F59" s="55">
        <f t="shared" ref="F59:G59" si="43">ROUND(F58*21%,2)</f>
        <v>0</v>
      </c>
      <c r="G59" s="56">
        <f t="shared" si="43"/>
        <v>0</v>
      </c>
      <c r="H59" s="57">
        <f>SUM(E59:G59)</f>
        <v>0</v>
      </c>
    </row>
    <row r="60" spans="3:8" ht="13.5" thickBot="1" x14ac:dyDescent="0.25">
      <c r="C60" s="19"/>
      <c r="D60" s="19"/>
      <c r="E60" s="34"/>
      <c r="F60" s="2"/>
      <c r="G60" s="2"/>
      <c r="H60" s="2"/>
    </row>
    <row r="61" spans="3:8" ht="27" customHeight="1" thickBot="1" x14ac:dyDescent="0.25">
      <c r="C61" s="120" t="s">
        <v>12</v>
      </c>
      <c r="D61" s="121"/>
      <c r="E61" s="35">
        <f>E58+E59</f>
        <v>0</v>
      </c>
      <c r="F61" s="20">
        <f t="shared" ref="F61:G61" si="44">F58+F59</f>
        <v>0</v>
      </c>
      <c r="G61" s="24">
        <f t="shared" si="44"/>
        <v>0</v>
      </c>
      <c r="H61" s="25">
        <f>SUM(E61:G61)</f>
        <v>0</v>
      </c>
    </row>
    <row r="62" spans="3:8" ht="14.1" customHeight="1" x14ac:dyDescent="0.2">
      <c r="E62" s="69"/>
      <c r="F62" s="66"/>
      <c r="G62" s="66"/>
    </row>
    <row r="63" spans="3:8" ht="14.1" customHeight="1" x14ac:dyDescent="0.2">
      <c r="C63" s="70"/>
      <c r="D63" s="71"/>
      <c r="E63" s="72"/>
      <c r="F63" s="73"/>
      <c r="G63" s="73"/>
    </row>
    <row r="64" spans="3:8" ht="14.1" customHeight="1" x14ac:dyDescent="0.2">
      <c r="C64" s="70"/>
      <c r="D64" s="71"/>
      <c r="E64" s="72"/>
      <c r="F64" s="73"/>
      <c r="G64" s="73"/>
    </row>
    <row r="65" spans="3:7" ht="14.1" customHeight="1" x14ac:dyDescent="0.2">
      <c r="C65" s="70"/>
      <c r="D65" s="71"/>
      <c r="E65" s="72"/>
      <c r="F65" s="73"/>
      <c r="G65" s="73"/>
    </row>
    <row r="66" spans="3:7" ht="14.1" customHeight="1" x14ac:dyDescent="0.2">
      <c r="C66" s="70"/>
      <c r="D66" s="71"/>
      <c r="E66" s="72"/>
      <c r="F66" s="73"/>
      <c r="G66" s="73"/>
    </row>
    <row r="67" spans="3:7" ht="14.1" customHeight="1" x14ac:dyDescent="0.2">
      <c r="C67" s="71"/>
      <c r="D67" s="71"/>
      <c r="E67" s="72"/>
      <c r="F67" s="73"/>
      <c r="G67" s="73"/>
    </row>
    <row r="68" spans="3:7" ht="14.1" customHeight="1" x14ac:dyDescent="0.2">
      <c r="C68" s="70"/>
      <c r="D68" s="71"/>
      <c r="E68" s="72"/>
      <c r="F68" s="73"/>
      <c r="G68" s="73"/>
    </row>
    <row r="69" spans="3:7" ht="14.1" customHeight="1" x14ac:dyDescent="0.2">
      <c r="C69" s="70"/>
      <c r="D69" s="71"/>
      <c r="E69" s="72"/>
      <c r="F69" s="73"/>
      <c r="G69" s="73"/>
    </row>
    <row r="70" spans="3:7" ht="14.1" customHeight="1" x14ac:dyDescent="0.2">
      <c r="C70" s="70"/>
      <c r="D70" s="71"/>
      <c r="E70" s="72"/>
      <c r="F70" s="73"/>
      <c r="G70" s="73"/>
    </row>
    <row r="71" spans="3:7" ht="14.1" customHeight="1" x14ac:dyDescent="0.2">
      <c r="C71" s="70"/>
      <c r="D71" s="71"/>
      <c r="E71" s="72"/>
      <c r="F71" s="73"/>
      <c r="G71" s="73"/>
    </row>
    <row r="72" spans="3:7" x14ac:dyDescent="0.2">
      <c r="C72" s="70"/>
      <c r="D72" s="71"/>
      <c r="E72" s="72"/>
      <c r="F72" s="73"/>
      <c r="G72" s="73"/>
    </row>
    <row r="73" spans="3:7" x14ac:dyDescent="0.2">
      <c r="C73" s="71"/>
      <c r="D73" s="71"/>
      <c r="E73" s="72"/>
      <c r="F73" s="73"/>
      <c r="G73" s="73"/>
    </row>
  </sheetData>
  <mergeCells count="56">
    <mergeCell ref="C48:D48"/>
    <mergeCell ref="C5:D5"/>
    <mergeCell ref="C15:D15"/>
    <mergeCell ref="C29:D29"/>
    <mergeCell ref="C30:D30"/>
    <mergeCell ref="C44:D44"/>
    <mergeCell ref="C25:D25"/>
    <mergeCell ref="C21:D21"/>
    <mergeCell ref="C22:D22"/>
    <mergeCell ref="C23:D23"/>
    <mergeCell ref="C34:D34"/>
    <mergeCell ref="C38:D38"/>
    <mergeCell ref="C39:D39"/>
    <mergeCell ref="C40:D40"/>
    <mergeCell ref="C41:D41"/>
    <mergeCell ref="C42:D42"/>
    <mergeCell ref="C3:D3"/>
    <mergeCell ref="C6:D6"/>
    <mergeCell ref="C7:D7"/>
    <mergeCell ref="C8:D8"/>
    <mergeCell ref="C12:D12"/>
    <mergeCell ref="C9:D9"/>
    <mergeCell ref="C10:D10"/>
    <mergeCell ref="C11:D11"/>
    <mergeCell ref="C1:H1"/>
    <mergeCell ref="C58:D58"/>
    <mergeCell ref="C59:D59"/>
    <mergeCell ref="C61:D61"/>
    <mergeCell ref="C14:D14"/>
    <mergeCell ref="C13:D13"/>
    <mergeCell ref="C26:D26"/>
    <mergeCell ref="C27:D27"/>
    <mergeCell ref="C28:D28"/>
    <mergeCell ref="C16:D16"/>
    <mergeCell ref="C17:D17"/>
    <mergeCell ref="C18:D18"/>
    <mergeCell ref="C33:D33"/>
    <mergeCell ref="C20:D20"/>
    <mergeCell ref="C19:D19"/>
    <mergeCell ref="C24:D24"/>
    <mergeCell ref="C43:D43"/>
    <mergeCell ref="C45:D45"/>
    <mergeCell ref="C46:D46"/>
    <mergeCell ref="C47:D47"/>
    <mergeCell ref="H55:H56"/>
    <mergeCell ref="G55:G56"/>
    <mergeCell ref="F55:F56"/>
    <mergeCell ref="E55:E56"/>
    <mergeCell ref="E50:E51"/>
    <mergeCell ref="F50:F51"/>
    <mergeCell ref="G50:G51"/>
    <mergeCell ref="H50:H51"/>
    <mergeCell ref="E53:E54"/>
    <mergeCell ref="F53:F54"/>
    <mergeCell ref="G53:G54"/>
    <mergeCell ref="H53:H54"/>
  </mergeCells>
  <printOptions horizontalCentered="1"/>
  <pageMargins left="0" right="0" top="0.19685039370078741" bottom="0.19685039370078741" header="0.31496062992125984" footer="0.31496062992125984"/>
  <pageSetup paperSize="9" scale="75" orientation="portrait" r:id="rId1"/>
  <colBreaks count="1" manualBreakCount="1">
    <brk id="7" max="61" man="1"/>
  </col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3 V Florida</vt:lpstr>
      <vt:lpstr>'Lot 3 V Florida'!Àrea_d'impressió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M527091</dc:creator>
  <cp:lastModifiedBy>Ajuntament de Barcelona</cp:lastModifiedBy>
  <cp:lastPrinted>2024-05-03T11:57:02Z</cp:lastPrinted>
  <dcterms:created xsi:type="dcterms:W3CDTF">2020-03-25T20:27:34Z</dcterms:created>
  <dcterms:modified xsi:type="dcterms:W3CDTF">2024-05-06T11:43:06Z</dcterms:modified>
</cp:coreProperties>
</file>