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623"/>
  <workbookPr defaultThemeVersion="124226"/>
  <mc:AlternateContent xmlns:mc="http://schemas.openxmlformats.org/markup-compatibility/2006">
    <mc:Choice Requires="x15">
      <x15ac:absPath xmlns:x15ac="http://schemas.microsoft.com/office/spreadsheetml/2010/11/ac" url="C:\Users\bayar\Dropbox\Carpeta del equipo de BAYARRIarquitectes\6.PROJECTES_2021-2025\2024\2.0.ReForMes\BotticelliPl.010\5.AmidAment\"/>
    </mc:Choice>
  </mc:AlternateContent>
  <xr:revisionPtr revIDLastSave="0" documentId="13_ncr:1_{FDF48C53-72F1-4117-B74C-E6FC480D560C}" xr6:coauthVersionLast="47" xr6:coauthVersionMax="47" xr10:uidLastSave="{00000000-0000-0000-0000-000000000000}"/>
  <bookViews>
    <workbookView xWindow="-98" yWindow="-98" windowWidth="21795" windowHeight="12975" activeTab="1" xr2:uid="{00000000-000D-0000-FFFF-FFFF00000000}"/>
  </bookViews>
  <sheets>
    <sheet name="AMIDAMENT" sheetId="8" r:id="rId1"/>
    <sheet name="PRESSUPOST" sheetId="9" r:id="rId2"/>
  </sheets>
  <definedNames>
    <definedName name="_xlnm.Print_Area" localSheetId="0">AMIDAMENT!$A$2:$J$957</definedName>
    <definedName name="_xlnm.Print_Area" localSheetId="1">PRESSUPOST!$A$2:$L$867</definedName>
    <definedName name="_xlnm.Print_Titles" localSheetId="0">AMIDAMENT!$3:$3</definedName>
    <definedName name="_xlnm.Print_Titles" localSheetId="1">PRESSUPOST!$3:$3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21" i="9" l="1"/>
  <c r="I320" i="9"/>
  <c r="I319" i="9"/>
  <c r="I318" i="9"/>
  <c r="I317" i="9"/>
  <c r="I316" i="9"/>
  <c r="I315" i="9"/>
  <c r="I314" i="9"/>
  <c r="I313" i="9"/>
  <c r="I312" i="9"/>
  <c r="I311" i="9"/>
  <c r="J309" i="9" s="1"/>
  <c r="J393" i="8"/>
  <c r="I224" i="9"/>
  <c r="F223" i="9"/>
  <c r="I223" i="9" s="1"/>
  <c r="I222" i="9"/>
  <c r="I217" i="9"/>
  <c r="I216" i="9"/>
  <c r="J214" i="9" s="1"/>
  <c r="I212" i="9"/>
  <c r="I211" i="9"/>
  <c r="I207" i="9"/>
  <c r="I206" i="9"/>
  <c r="I198" i="9"/>
  <c r="F197" i="9"/>
  <c r="I197" i="9" s="1"/>
  <c r="I193" i="9"/>
  <c r="F192" i="9"/>
  <c r="I192" i="9" s="1"/>
  <c r="I188" i="9"/>
  <c r="I187" i="9"/>
  <c r="I181" i="9"/>
  <c r="I180" i="9"/>
  <c r="I176" i="9"/>
  <c r="I175" i="9"/>
  <c r="I131" i="9"/>
  <c r="F130" i="9"/>
  <c r="I130" i="9" s="1"/>
  <c r="I126" i="9"/>
  <c r="I117" i="9"/>
  <c r="I116" i="9"/>
  <c r="I115" i="9"/>
  <c r="F114" i="9"/>
  <c r="I114" i="9" s="1"/>
  <c r="I113" i="9"/>
  <c r="I112" i="9"/>
  <c r="I111" i="9"/>
  <c r="I110" i="9"/>
  <c r="I109" i="9"/>
  <c r="I108" i="9"/>
  <c r="J106" i="9" s="1"/>
  <c r="I104" i="9"/>
  <c r="J102" i="9" s="1"/>
  <c r="I100" i="9"/>
  <c r="I99" i="9"/>
  <c r="I98" i="9"/>
  <c r="I97" i="9"/>
  <c r="I96" i="9"/>
  <c r="I95" i="9"/>
  <c r="I91" i="9"/>
  <c r="I90" i="9"/>
  <c r="I89" i="9"/>
  <c r="F88" i="9"/>
  <c r="I88" i="9" s="1"/>
  <c r="I87" i="9"/>
  <c r="F86" i="9"/>
  <c r="I86" i="9" s="1"/>
  <c r="I85" i="9"/>
  <c r="I84" i="9"/>
  <c r="J82" i="9" s="1"/>
  <c r="I80" i="9"/>
  <c r="J78" i="9" s="1"/>
  <c r="I76" i="9"/>
  <c r="I75" i="9"/>
  <c r="I74" i="9"/>
  <c r="I73" i="9"/>
  <c r="I72" i="9"/>
  <c r="I71" i="9"/>
  <c r="I70" i="9"/>
  <c r="J241" i="8"/>
  <c r="I245" i="8"/>
  <c r="I239" i="8"/>
  <c r="I234" i="8"/>
  <c r="I229" i="8"/>
  <c r="I220" i="8"/>
  <c r="F219" i="8"/>
  <c r="I219" i="8" s="1"/>
  <c r="I215" i="8"/>
  <c r="F214" i="8"/>
  <c r="I214" i="8" s="1"/>
  <c r="I203" i="8"/>
  <c r="I198" i="8"/>
  <c r="I131" i="8"/>
  <c r="I126" i="8"/>
  <c r="I813" i="9"/>
  <c r="I800" i="9"/>
  <c r="I786" i="9"/>
  <c r="I785" i="9"/>
  <c r="I784" i="9"/>
  <c r="F783" i="9"/>
  <c r="I783" i="9" s="1"/>
  <c r="F782" i="9"/>
  <c r="I782" i="9" s="1"/>
  <c r="F781" i="9"/>
  <c r="I781" i="9" s="1"/>
  <c r="I739" i="9"/>
  <c r="J737" i="9" s="1"/>
  <c r="L737" i="9" s="1"/>
  <c r="I719" i="9"/>
  <c r="I718" i="9"/>
  <c r="I714" i="9"/>
  <c r="F713" i="9"/>
  <c r="I713" i="9" s="1"/>
  <c r="F712" i="9"/>
  <c r="I712" i="9" s="1"/>
  <c r="F711" i="9"/>
  <c r="I711" i="9" s="1"/>
  <c r="I707" i="9"/>
  <c r="I706" i="9"/>
  <c r="F705" i="9"/>
  <c r="I705" i="9" s="1"/>
  <c r="I701" i="9"/>
  <c r="F700" i="9"/>
  <c r="I700" i="9" s="1"/>
  <c r="F699" i="9"/>
  <c r="I699" i="9" s="1"/>
  <c r="F698" i="9"/>
  <c r="I698" i="9" s="1"/>
  <c r="I690" i="9"/>
  <c r="I689" i="9"/>
  <c r="I688" i="9"/>
  <c r="I691" i="8"/>
  <c r="F626" i="9"/>
  <c r="I626" i="9" s="1"/>
  <c r="I625" i="9"/>
  <c r="I624" i="9"/>
  <c r="I623" i="9"/>
  <c r="F622" i="9"/>
  <c r="I622" i="9" s="1"/>
  <c r="I621" i="9"/>
  <c r="F620" i="9"/>
  <c r="I620" i="9" s="1"/>
  <c r="I619" i="9"/>
  <c r="I618" i="9"/>
  <c r="J616" i="9" s="1"/>
  <c r="I614" i="9"/>
  <c r="J612" i="9" s="1"/>
  <c r="I610" i="9"/>
  <c r="I609" i="9"/>
  <c r="I608" i="9"/>
  <c r="I607" i="9"/>
  <c r="I606" i="9"/>
  <c r="I605" i="9"/>
  <c r="I604" i="9"/>
  <c r="I603" i="9"/>
  <c r="I602" i="9"/>
  <c r="I601" i="9"/>
  <c r="I600" i="9"/>
  <c r="F717" i="8"/>
  <c r="I717" i="8" s="1"/>
  <c r="I716" i="8"/>
  <c r="I715" i="8"/>
  <c r="I714" i="8"/>
  <c r="F713" i="8"/>
  <c r="I713" i="8" s="1"/>
  <c r="I712" i="8"/>
  <c r="F711" i="8"/>
  <c r="I711" i="8" s="1"/>
  <c r="I710" i="8"/>
  <c r="I709" i="8"/>
  <c r="J707" i="8" s="1"/>
  <c r="I705" i="8"/>
  <c r="J703" i="8" s="1"/>
  <c r="I701" i="8"/>
  <c r="I700" i="8"/>
  <c r="I699" i="8"/>
  <c r="I698" i="8"/>
  <c r="I697" i="8"/>
  <c r="I696" i="8"/>
  <c r="I695" i="8"/>
  <c r="I591" i="9"/>
  <c r="J589" i="9" s="1"/>
  <c r="L589" i="9" s="1"/>
  <c r="I567" i="9"/>
  <c r="J565" i="9" s="1"/>
  <c r="L565" i="9" s="1"/>
  <c r="I658" i="8"/>
  <c r="J656" i="8" s="1"/>
  <c r="I523" i="9"/>
  <c r="J521" i="9" s="1"/>
  <c r="L521" i="9" s="1"/>
  <c r="I519" i="9"/>
  <c r="J517" i="9" s="1"/>
  <c r="I515" i="9"/>
  <c r="J513" i="9" s="1"/>
  <c r="L513" i="9" s="1"/>
  <c r="I511" i="9"/>
  <c r="I378" i="9"/>
  <c r="J376" i="9" s="1"/>
  <c r="L376" i="9" s="1"/>
  <c r="I370" i="9"/>
  <c r="I366" i="9"/>
  <c r="I365" i="9"/>
  <c r="I361" i="9"/>
  <c r="I360" i="9"/>
  <c r="I356" i="9"/>
  <c r="I351" i="9"/>
  <c r="I350" i="9"/>
  <c r="I349" i="9"/>
  <c r="I348" i="9"/>
  <c r="I340" i="9"/>
  <c r="I339" i="9"/>
  <c r="I338" i="9"/>
  <c r="I228" i="9"/>
  <c r="J226" i="9" s="1"/>
  <c r="L226" i="9" s="1"/>
  <c r="I218" i="9"/>
  <c r="I183" i="9"/>
  <c r="F182" i="9"/>
  <c r="I182" i="9" s="1"/>
  <c r="I125" i="9"/>
  <c r="I121" i="9"/>
  <c r="J119" i="9" s="1"/>
  <c r="L119" i="9" s="1"/>
  <c r="I462" i="8"/>
  <c r="J460" i="8" s="1"/>
  <c r="I249" i="8"/>
  <c r="J247" i="8" s="1"/>
  <c r="I615" i="8"/>
  <c r="J613" i="8" s="1"/>
  <c r="I611" i="8"/>
  <c r="J609" i="8" s="1"/>
  <c r="I607" i="8"/>
  <c r="J605" i="8" s="1"/>
  <c r="I603" i="8"/>
  <c r="J601" i="8" s="1"/>
  <c r="I682" i="8"/>
  <c r="J680" i="8" s="1"/>
  <c r="F244" i="8"/>
  <c r="I244" i="8" s="1"/>
  <c r="I243" i="8"/>
  <c r="I238" i="8"/>
  <c r="J236" i="8" s="1"/>
  <c r="I233" i="8"/>
  <c r="I228" i="8"/>
  <c r="I210" i="8"/>
  <c r="F204" i="8"/>
  <c r="I204" i="8" s="1"/>
  <c r="F114" i="8"/>
  <c r="I114" i="8" s="1"/>
  <c r="I205" i="8"/>
  <c r="I903" i="8"/>
  <c r="I890" i="8"/>
  <c r="I112" i="8"/>
  <c r="F130" i="8"/>
  <c r="I130" i="8" s="1"/>
  <c r="I125" i="8"/>
  <c r="I121" i="8"/>
  <c r="F88" i="8"/>
  <c r="I88" i="8" s="1"/>
  <c r="I113" i="8"/>
  <c r="I111" i="8"/>
  <c r="I87" i="8"/>
  <c r="F86" i="8"/>
  <c r="F873" i="8"/>
  <c r="I873" i="8" s="1"/>
  <c r="F872" i="8"/>
  <c r="I872" i="8" s="1"/>
  <c r="F871" i="8"/>
  <c r="I871" i="8" s="1"/>
  <c r="F803" i="8"/>
  <c r="I803" i="8" s="1"/>
  <c r="F802" i="8"/>
  <c r="I802" i="8" s="1"/>
  <c r="F801" i="8"/>
  <c r="I801" i="8" s="1"/>
  <c r="F788" i="8"/>
  <c r="F789" i="8"/>
  <c r="F790" i="8"/>
  <c r="F795" i="8"/>
  <c r="I795" i="8" s="1"/>
  <c r="I780" i="8"/>
  <c r="I779" i="8"/>
  <c r="I778" i="8"/>
  <c r="I876" i="8"/>
  <c r="I875" i="8"/>
  <c r="I874" i="8"/>
  <c r="I804" i="8"/>
  <c r="I796" i="8"/>
  <c r="I797" i="8"/>
  <c r="J220" i="9" l="1"/>
  <c r="L220" i="9" s="1"/>
  <c r="J226" i="8"/>
  <c r="L214" i="9"/>
  <c r="J209" i="9"/>
  <c r="L209" i="9" s="1"/>
  <c r="J204" i="9"/>
  <c r="L204" i="9" s="1"/>
  <c r="J195" i="9"/>
  <c r="L195" i="9" s="1"/>
  <c r="J128" i="9"/>
  <c r="L128" i="9" s="1"/>
  <c r="J185" i="9"/>
  <c r="J190" i="9"/>
  <c r="L190" i="9" s="1"/>
  <c r="J173" i="9"/>
  <c r="J178" i="9"/>
  <c r="J123" i="9"/>
  <c r="L123" i="9" s="1"/>
  <c r="J93" i="9"/>
  <c r="L93" i="9" s="1"/>
  <c r="J68" i="9"/>
  <c r="J217" i="8"/>
  <c r="J231" i="8"/>
  <c r="J212" i="8"/>
  <c r="J128" i="8"/>
  <c r="J123" i="8"/>
  <c r="J779" i="9"/>
  <c r="J716" i="9"/>
  <c r="J709" i="9"/>
  <c r="J696" i="9"/>
  <c r="J686" i="9"/>
  <c r="J703" i="9"/>
  <c r="L703" i="9" s="1"/>
  <c r="J598" i="9"/>
  <c r="J628" i="9" s="1"/>
  <c r="J363" i="9"/>
  <c r="J358" i="9"/>
  <c r="J346" i="9"/>
  <c r="J776" i="8"/>
  <c r="J119" i="8"/>
  <c r="J869" i="8"/>
  <c r="J799" i="8"/>
  <c r="J793" i="8"/>
  <c r="I435" i="8"/>
  <c r="I424" i="8"/>
  <c r="I445" i="8"/>
  <c r="F337" i="9" l="1"/>
  <c r="I337" i="9" s="1"/>
  <c r="J335" i="9" s="1"/>
  <c r="F355" i="9"/>
  <c r="I355" i="9" s="1"/>
  <c r="J353" i="9" s="1"/>
  <c r="I829" i="8"/>
  <c r="J827" i="8" s="1"/>
  <c r="I833" i="9"/>
  <c r="J831" i="9" s="1"/>
  <c r="L831" i="9" s="1"/>
  <c r="I829" i="9"/>
  <c r="J827" i="9" s="1"/>
  <c r="L827" i="9" s="1"/>
  <c r="I825" i="9"/>
  <c r="J823" i="9" s="1"/>
  <c r="L823" i="9" s="1"/>
  <c r="L662" i="9"/>
  <c r="L654" i="9"/>
  <c r="L646" i="9"/>
  <c r="L638" i="9"/>
  <c r="I666" i="9"/>
  <c r="J664" i="9" s="1"/>
  <c r="L664" i="9" s="1"/>
  <c r="I662" i="9"/>
  <c r="J660" i="9" s="1"/>
  <c r="L660" i="9" s="1"/>
  <c r="I658" i="9"/>
  <c r="J656" i="9" s="1"/>
  <c r="L656" i="9" s="1"/>
  <c r="I654" i="9"/>
  <c r="J652" i="9" s="1"/>
  <c r="L652" i="9" s="1"/>
  <c r="I650" i="9"/>
  <c r="J648" i="9" s="1"/>
  <c r="L648" i="9" s="1"/>
  <c r="I646" i="9"/>
  <c r="J644" i="9" s="1"/>
  <c r="L644" i="9" s="1"/>
  <c r="I642" i="9"/>
  <c r="J640" i="9" s="1"/>
  <c r="L640" i="9" s="1"/>
  <c r="I638" i="9"/>
  <c r="J636" i="9" s="1"/>
  <c r="L636" i="9" s="1"/>
  <c r="I634" i="9"/>
  <c r="J632" i="9" s="1"/>
  <c r="L632" i="9" s="1"/>
  <c r="I587" i="9"/>
  <c r="J585" i="9" s="1"/>
  <c r="L585" i="9" s="1"/>
  <c r="I583" i="9"/>
  <c r="J581" i="9" s="1"/>
  <c r="L581" i="9" s="1"/>
  <c r="I579" i="9"/>
  <c r="J577" i="9" s="1"/>
  <c r="L577" i="9" s="1"/>
  <c r="I575" i="9"/>
  <c r="J573" i="9" s="1"/>
  <c r="L573" i="9" s="1"/>
  <c r="I571" i="9"/>
  <c r="J569" i="9" s="1"/>
  <c r="L569" i="9" s="1"/>
  <c r="I563" i="9"/>
  <c r="J561" i="9" s="1"/>
  <c r="L561" i="9" s="1"/>
  <c r="I559" i="9"/>
  <c r="J557" i="9" s="1"/>
  <c r="L557" i="9" s="1"/>
  <c r="I555" i="9"/>
  <c r="J553" i="9" s="1"/>
  <c r="L553" i="9" s="1"/>
  <c r="I551" i="9"/>
  <c r="J549" i="9" s="1"/>
  <c r="L549" i="9" s="1"/>
  <c r="I547" i="9"/>
  <c r="J545" i="9" s="1"/>
  <c r="L545" i="9" s="1"/>
  <c r="I494" i="9"/>
  <c r="I493" i="9"/>
  <c r="I489" i="9"/>
  <c r="I488" i="9"/>
  <c r="F422" i="9"/>
  <c r="F421" i="9"/>
  <c r="F417" i="9"/>
  <c r="F416" i="9"/>
  <c r="F412" i="9"/>
  <c r="F411" i="9"/>
  <c r="I402" i="9"/>
  <c r="J400" i="9" s="1"/>
  <c r="L400" i="9" s="1"/>
  <c r="I398" i="9"/>
  <c r="J396" i="9" s="1"/>
  <c r="L396" i="9" s="1"/>
  <c r="I394" i="9"/>
  <c r="J392" i="9" s="1"/>
  <c r="L392" i="9" s="1"/>
  <c r="I390" i="9"/>
  <c r="J388" i="9" s="1"/>
  <c r="L388" i="9" s="1"/>
  <c r="I386" i="9"/>
  <c r="J384" i="9" s="1"/>
  <c r="L384" i="9" s="1"/>
  <c r="I382" i="9"/>
  <c r="J380" i="9" s="1"/>
  <c r="L380" i="9" s="1"/>
  <c r="I374" i="9"/>
  <c r="J372" i="9" s="1"/>
  <c r="L372" i="9" s="1"/>
  <c r="J368" i="9"/>
  <c r="L368" i="9" s="1"/>
  <c r="L358" i="9"/>
  <c r="I344" i="9"/>
  <c r="J342" i="9" s="1"/>
  <c r="L342" i="9" s="1"/>
  <c r="I333" i="9"/>
  <c r="J331" i="9" s="1"/>
  <c r="L331" i="9" s="1"/>
  <c r="I329" i="9"/>
  <c r="J327" i="9" s="1"/>
  <c r="L327" i="9" s="1"/>
  <c r="I325" i="9"/>
  <c r="J323" i="9" s="1"/>
  <c r="L323" i="9" s="1"/>
  <c r="I405" i="8"/>
  <c r="I404" i="8"/>
  <c r="I403" i="8"/>
  <c r="I298" i="9"/>
  <c r="J296" i="9" s="1"/>
  <c r="L296" i="9" s="1"/>
  <c r="I294" i="9"/>
  <c r="J292" i="9" s="1"/>
  <c r="L292" i="9" s="1"/>
  <c r="I290" i="9"/>
  <c r="J288" i="9" s="1"/>
  <c r="L288" i="9" s="1"/>
  <c r="I286" i="9"/>
  <c r="J284" i="9" s="1"/>
  <c r="L284" i="9" s="1"/>
  <c r="I282" i="9"/>
  <c r="J280" i="9" s="1"/>
  <c r="L280" i="9" s="1"/>
  <c r="I278" i="9"/>
  <c r="J276" i="9" s="1"/>
  <c r="L276" i="9" s="1"/>
  <c r="I274" i="9"/>
  <c r="J272" i="9" s="1"/>
  <c r="L272" i="9" s="1"/>
  <c r="I270" i="9"/>
  <c r="J268" i="9" s="1"/>
  <c r="L268" i="9" s="1"/>
  <c r="I266" i="9"/>
  <c r="J264" i="9" s="1"/>
  <c r="L264" i="9" s="1"/>
  <c r="I258" i="9"/>
  <c r="J256" i="9" s="1"/>
  <c r="L256" i="9" s="1"/>
  <c r="I254" i="9"/>
  <c r="J252" i="9" s="1"/>
  <c r="L252" i="9" s="1"/>
  <c r="I246" i="9"/>
  <c r="I245" i="9"/>
  <c r="I241" i="9"/>
  <c r="J239" i="9" s="1"/>
  <c r="I202" i="9"/>
  <c r="J200" i="9" s="1"/>
  <c r="L200" i="9" s="1"/>
  <c r="I163" i="9"/>
  <c r="J486" i="9" l="1"/>
  <c r="L486" i="9" s="1"/>
  <c r="L346" i="9"/>
  <c r="L309" i="9"/>
  <c r="J491" i="9"/>
  <c r="L491" i="9" s="1"/>
  <c r="J243" i="9"/>
  <c r="L243" i="9" s="1"/>
  <c r="F506" i="8"/>
  <c r="F505" i="8"/>
  <c r="F496" i="8"/>
  <c r="F495" i="8"/>
  <c r="F500" i="8"/>
  <c r="F501" i="8"/>
  <c r="L363" i="9" l="1"/>
  <c r="L353" i="9"/>
  <c r="F307" i="9"/>
  <c r="J305" i="9" s="1"/>
  <c r="L305" i="9" s="1"/>
  <c r="L335" i="9"/>
  <c r="I165" i="8"/>
  <c r="I162" i="8"/>
  <c r="I757" i="8"/>
  <c r="J755" i="8" s="1"/>
  <c r="I753" i="8"/>
  <c r="J751" i="8" s="1"/>
  <c r="I923" i="8"/>
  <c r="J921" i="8" s="1"/>
  <c r="I654" i="8"/>
  <c r="J652" i="8" s="1"/>
  <c r="I638" i="8"/>
  <c r="J636" i="8" s="1"/>
  <c r="I578" i="8"/>
  <c r="I577" i="8"/>
  <c r="I573" i="8"/>
  <c r="I572" i="8"/>
  <c r="I749" i="8"/>
  <c r="J747" i="8" s="1"/>
  <c r="I745" i="8"/>
  <c r="J743" i="8" s="1"/>
  <c r="I224" i="8"/>
  <c r="J222" i="8" s="1"/>
  <c r="I790" i="8"/>
  <c r="I789" i="8"/>
  <c r="L404" i="9" l="1"/>
  <c r="J877" i="9" s="1"/>
  <c r="J160" i="8"/>
  <c r="J575" i="8"/>
  <c r="J570" i="8"/>
  <c r="I319" i="8" l="1"/>
  <c r="J317" i="8" s="1"/>
  <c r="I315" i="8"/>
  <c r="J313" i="8" s="1"/>
  <c r="I919" i="8"/>
  <c r="J917" i="8" s="1"/>
  <c r="I915" i="8"/>
  <c r="J913" i="8" s="1"/>
  <c r="I311" i="8" l="1"/>
  <c r="J309" i="8" s="1"/>
  <c r="I287" i="8"/>
  <c r="J285" i="8" s="1"/>
  <c r="I279" i="8"/>
  <c r="J277" i="8" s="1"/>
  <c r="I303" i="8"/>
  <c r="J301" i="8" s="1"/>
  <c r="I299" i="8"/>
  <c r="J297" i="8" s="1"/>
  <c r="I295" i="8"/>
  <c r="J293" i="8" s="1"/>
  <c r="I486" i="8" l="1"/>
  <c r="J484" i="8" s="1"/>
  <c r="I450" i="8"/>
  <c r="I440" i="8"/>
  <c r="I434" i="8"/>
  <c r="I433" i="8"/>
  <c r="I423" i="8"/>
  <c r="I428" i="8"/>
  <c r="J426" i="8" s="1"/>
  <c r="I422" i="8"/>
  <c r="I402" i="8"/>
  <c r="I401" i="8"/>
  <c r="I400" i="8"/>
  <c r="I399" i="8"/>
  <c r="I458" i="8"/>
  <c r="J456" i="8" s="1"/>
  <c r="I417" i="8"/>
  <c r="J415" i="8" s="1"/>
  <c r="I725" i="8"/>
  <c r="J723" i="8" s="1"/>
  <c r="I482" i="8"/>
  <c r="J480" i="8" s="1"/>
  <c r="I466" i="8"/>
  <c r="J464" i="8" s="1"/>
  <c r="I863" i="9" l="1"/>
  <c r="J863" i="9" s="1"/>
  <c r="L863" i="9" s="1"/>
  <c r="I860" i="9"/>
  <c r="J860" i="9" s="1"/>
  <c r="L860" i="9" s="1"/>
  <c r="I857" i="9"/>
  <c r="J857" i="9" s="1"/>
  <c r="L857" i="9" s="1"/>
  <c r="I854" i="9"/>
  <c r="J854" i="9" s="1"/>
  <c r="L854" i="9" s="1"/>
  <c r="I851" i="9"/>
  <c r="J851" i="9" s="1"/>
  <c r="L851" i="9" s="1"/>
  <c r="I848" i="9"/>
  <c r="J848" i="9" s="1"/>
  <c r="L848" i="9" s="1"/>
  <c r="I845" i="9"/>
  <c r="J845" i="9" s="1"/>
  <c r="L845" i="9" s="1"/>
  <c r="I842" i="9"/>
  <c r="J842" i="9" s="1"/>
  <c r="L842" i="9" s="1"/>
  <c r="I839" i="9"/>
  <c r="J839" i="9" s="1"/>
  <c r="L839" i="9" s="1"/>
  <c r="I821" i="9"/>
  <c r="J819" i="9" s="1"/>
  <c r="L819" i="9" s="1"/>
  <c r="I817" i="9"/>
  <c r="J815" i="9" s="1"/>
  <c r="I812" i="9"/>
  <c r="J810" i="9" s="1"/>
  <c r="I808" i="9"/>
  <c r="J806" i="9" s="1"/>
  <c r="I804" i="9"/>
  <c r="J802" i="9" s="1"/>
  <c r="I799" i="9"/>
  <c r="J797" i="9" s="1"/>
  <c r="I795" i="9"/>
  <c r="J793" i="9" s="1"/>
  <c r="J777" i="9"/>
  <c r="I775" i="9"/>
  <c r="J773" i="9" s="1"/>
  <c r="L773" i="9" s="1"/>
  <c r="I771" i="9"/>
  <c r="J769" i="9" s="1"/>
  <c r="L769" i="9" s="1"/>
  <c r="I767" i="9"/>
  <c r="J765" i="9" s="1"/>
  <c r="L765" i="9" s="1"/>
  <c r="I763" i="9"/>
  <c r="J761" i="9" s="1"/>
  <c r="L761" i="9" s="1"/>
  <c r="I759" i="9"/>
  <c r="J757" i="9" s="1"/>
  <c r="L757" i="9" s="1"/>
  <c r="I755" i="9"/>
  <c r="J753" i="9" s="1"/>
  <c r="L753" i="9" s="1"/>
  <c r="I751" i="9"/>
  <c r="J749" i="9" s="1"/>
  <c r="L749" i="9" s="1"/>
  <c r="I747" i="9"/>
  <c r="J745" i="9" s="1"/>
  <c r="L745" i="9" s="1"/>
  <c r="I743" i="9"/>
  <c r="J741" i="9" s="1"/>
  <c r="L741" i="9" s="1"/>
  <c r="I735" i="9"/>
  <c r="J733" i="9" s="1"/>
  <c r="L733" i="9" s="1"/>
  <c r="I731" i="9"/>
  <c r="J729" i="9" s="1"/>
  <c r="L729" i="9" s="1"/>
  <c r="I727" i="9"/>
  <c r="J725" i="9" s="1"/>
  <c r="L725" i="9" s="1"/>
  <c r="I723" i="9"/>
  <c r="J721" i="9" s="1"/>
  <c r="L721" i="9" s="1"/>
  <c r="L709" i="9"/>
  <c r="I694" i="9"/>
  <c r="J692" i="9" s="1"/>
  <c r="L692" i="9" s="1"/>
  <c r="L686" i="9"/>
  <c r="I684" i="9"/>
  <c r="J682" i="9" s="1"/>
  <c r="L682" i="9" s="1"/>
  <c r="I680" i="9"/>
  <c r="J678" i="9" s="1"/>
  <c r="L678" i="9" s="1"/>
  <c r="I676" i="9"/>
  <c r="J674" i="9" s="1"/>
  <c r="L674" i="9" s="1"/>
  <c r="I667" i="9"/>
  <c r="I630" i="9"/>
  <c r="I543" i="9"/>
  <c r="I450" i="9"/>
  <c r="J448" i="9" s="1"/>
  <c r="L448" i="9" s="1"/>
  <c r="I446" i="9"/>
  <c r="J444" i="9" s="1"/>
  <c r="L444" i="9" s="1"/>
  <c r="I442" i="9"/>
  <c r="J440" i="9" s="1"/>
  <c r="L440" i="9" s="1"/>
  <c r="I438" i="9"/>
  <c r="J436" i="9" s="1"/>
  <c r="L436" i="9" s="1"/>
  <c r="I434" i="9"/>
  <c r="J432" i="9" s="1"/>
  <c r="L432" i="9" s="1"/>
  <c r="I430" i="9"/>
  <c r="J428" i="9" s="1"/>
  <c r="L428" i="9" s="1"/>
  <c r="I426" i="9"/>
  <c r="J424" i="9" s="1"/>
  <c r="L424" i="9" s="1"/>
  <c r="I422" i="9"/>
  <c r="I421" i="9"/>
  <c r="I417" i="9"/>
  <c r="I416" i="9"/>
  <c r="I412" i="9"/>
  <c r="I411" i="9"/>
  <c r="I262" i="9"/>
  <c r="I250" i="9"/>
  <c r="I237" i="9"/>
  <c r="I171" i="9"/>
  <c r="I167" i="9"/>
  <c r="I162" i="9"/>
  <c r="J160" i="9" s="1"/>
  <c r="I158" i="9"/>
  <c r="I157" i="9"/>
  <c r="I153" i="9"/>
  <c r="I149" i="9"/>
  <c r="I148" i="9"/>
  <c r="I144" i="9"/>
  <c r="I135" i="9"/>
  <c r="I66" i="9"/>
  <c r="I65" i="9"/>
  <c r="I51" i="9"/>
  <c r="J49" i="9" s="1"/>
  <c r="L49" i="9" s="1"/>
  <c r="I741" i="8"/>
  <c r="J739" i="8" s="1"/>
  <c r="I737" i="8"/>
  <c r="J735" i="8" s="1"/>
  <c r="I694" i="8"/>
  <c r="I693" i="8"/>
  <c r="I678" i="8"/>
  <c r="L779" i="9" l="1"/>
  <c r="L716" i="9"/>
  <c r="L815" i="9"/>
  <c r="L810" i="9"/>
  <c r="L806" i="9"/>
  <c r="L802" i="9"/>
  <c r="L797" i="9"/>
  <c r="L793" i="9"/>
  <c r="L696" i="9"/>
  <c r="J414" i="9"/>
  <c r="L414" i="9" s="1"/>
  <c r="J409" i="9"/>
  <c r="L409" i="9" s="1"/>
  <c r="J419" i="9"/>
  <c r="L419" i="9" s="1"/>
  <c r="L788" i="9" l="1"/>
  <c r="J883" i="9" s="1"/>
  <c r="L865" i="9"/>
  <c r="J884" i="9" s="1"/>
  <c r="L452" i="9"/>
  <c r="J878" i="9" s="1"/>
  <c r="I950" i="8" l="1"/>
  <c r="I944" i="8"/>
  <c r="I941" i="8"/>
  <c r="I953" i="8"/>
  <c r="I947" i="8"/>
  <c r="I938" i="8"/>
  <c r="I935" i="8"/>
  <c r="I932" i="8"/>
  <c r="I929" i="8"/>
  <c r="I911" i="8"/>
  <c r="J909" i="8" s="1"/>
  <c r="I907" i="8"/>
  <c r="J905" i="8" s="1"/>
  <c r="I291" i="8"/>
  <c r="J289" i="8" s="1"/>
  <c r="J676" i="8"/>
  <c r="I791" i="8"/>
  <c r="I788" i="8"/>
  <c r="J867" i="8"/>
  <c r="I865" i="8"/>
  <c r="J863" i="8" s="1"/>
  <c r="I861" i="8"/>
  <c r="J859" i="8" s="1"/>
  <c r="I857" i="8"/>
  <c r="J855" i="8" s="1"/>
  <c r="I853" i="8"/>
  <c r="J851" i="8" s="1"/>
  <c r="I849" i="8"/>
  <c r="J847" i="8" s="1"/>
  <c r="I845" i="8"/>
  <c r="J843" i="8" s="1"/>
  <c r="I841" i="8"/>
  <c r="J839" i="8" s="1"/>
  <c r="I837" i="8"/>
  <c r="J835" i="8" s="1"/>
  <c r="I833" i="8"/>
  <c r="J831" i="8" s="1"/>
  <c r="I809" i="8"/>
  <c r="I808" i="8"/>
  <c r="I825" i="8"/>
  <c r="J823" i="8" s="1"/>
  <c r="I821" i="8"/>
  <c r="J819" i="8" s="1"/>
  <c r="I817" i="8"/>
  <c r="J815" i="8" s="1"/>
  <c r="I813" i="8"/>
  <c r="J811" i="8" s="1"/>
  <c r="I784" i="8"/>
  <c r="J782" i="8" s="1"/>
  <c r="I774" i="8"/>
  <c r="J772" i="8" s="1"/>
  <c r="I770" i="8"/>
  <c r="J768" i="8" s="1"/>
  <c r="I766" i="8"/>
  <c r="J764" i="8" s="1"/>
  <c r="I902" i="8"/>
  <c r="J900" i="8" s="1"/>
  <c r="I898" i="8"/>
  <c r="J896" i="8" s="1"/>
  <c r="I894" i="8"/>
  <c r="J892" i="8" s="1"/>
  <c r="I889" i="8"/>
  <c r="J887" i="8" s="1"/>
  <c r="J786" i="8" l="1"/>
  <c r="J806" i="8"/>
  <c r="I885" i="8" l="1"/>
  <c r="J883" i="8" s="1"/>
  <c r="I526" i="8"/>
  <c r="J524" i="8" s="1"/>
  <c r="I522" i="8"/>
  <c r="J520" i="8" s="1"/>
  <c r="I518" i="8"/>
  <c r="J516" i="8" s="1"/>
  <c r="I514" i="8"/>
  <c r="J512" i="8" s="1"/>
  <c r="I510" i="8"/>
  <c r="J508" i="8" s="1"/>
  <c r="I506" i="8"/>
  <c r="I505" i="8"/>
  <c r="I501" i="8"/>
  <c r="I500" i="8"/>
  <c r="I496" i="8"/>
  <c r="I495" i="8"/>
  <c r="I674" i="8"/>
  <c r="J672" i="8" s="1"/>
  <c r="I283" i="8"/>
  <c r="J281" i="8" s="1"/>
  <c r="I267" i="8"/>
  <c r="I209" i="8"/>
  <c r="J207" i="8" s="1"/>
  <c r="I202" i="8"/>
  <c r="J200" i="8" s="1"/>
  <c r="I197" i="8"/>
  <c r="J195" i="8" s="1"/>
  <c r="I149" i="8"/>
  <c r="I148" i="8"/>
  <c r="I135" i="8"/>
  <c r="J133" i="8" s="1"/>
  <c r="I117" i="8"/>
  <c r="I116" i="8"/>
  <c r="I115" i="8"/>
  <c r="I110" i="8"/>
  <c r="I100" i="8"/>
  <c r="I99" i="8"/>
  <c r="I98" i="8"/>
  <c r="I97" i="8"/>
  <c r="I96" i="8"/>
  <c r="I95" i="8"/>
  <c r="I90" i="8"/>
  <c r="I71" i="8"/>
  <c r="I89" i="8"/>
  <c r="I86" i="8"/>
  <c r="I91" i="8"/>
  <c r="I85" i="8"/>
  <c r="I84" i="8"/>
  <c r="J82" i="8" s="1"/>
  <c r="I80" i="8"/>
  <c r="J78" i="8" s="1"/>
  <c r="I76" i="8"/>
  <c r="I51" i="8"/>
  <c r="J49" i="8" s="1"/>
  <c r="J493" i="8" l="1"/>
  <c r="J503" i="8"/>
  <c r="J498" i="8"/>
  <c r="I670" i="8"/>
  <c r="J668" i="8" s="1"/>
  <c r="I666" i="8"/>
  <c r="J664" i="8" s="1"/>
  <c r="L628" i="9"/>
  <c r="I542" i="9"/>
  <c r="J540" i="9" s="1"/>
  <c r="L540" i="9" s="1"/>
  <c r="I538" i="9"/>
  <c r="J536" i="9" s="1"/>
  <c r="L536" i="9" s="1"/>
  <c r="I534" i="9"/>
  <c r="I533" i="9"/>
  <c r="I532" i="9"/>
  <c r="I531" i="9"/>
  <c r="I527" i="9"/>
  <c r="J525" i="9" s="1"/>
  <c r="L525" i="9" s="1"/>
  <c r="L509" i="9"/>
  <c r="I507" i="9"/>
  <c r="J505" i="9" s="1"/>
  <c r="L505" i="9" s="1"/>
  <c r="I503" i="9"/>
  <c r="L501" i="9" s="1"/>
  <c r="I484" i="9"/>
  <c r="J482" i="9" s="1"/>
  <c r="L482" i="9" s="1"/>
  <c r="I480" i="9"/>
  <c r="J478" i="9" s="1"/>
  <c r="L478" i="9" s="1"/>
  <c r="I471" i="9"/>
  <c r="J469" i="9" s="1"/>
  <c r="L469" i="9" s="1"/>
  <c r="I467" i="9"/>
  <c r="J465" i="9" s="1"/>
  <c r="I463" i="9"/>
  <c r="J461" i="9" s="1"/>
  <c r="L461" i="9" s="1"/>
  <c r="I459" i="9"/>
  <c r="J457" i="9" s="1"/>
  <c r="L457" i="9" s="1"/>
  <c r="J260" i="9"/>
  <c r="L260" i="9" s="1"/>
  <c r="J248" i="9"/>
  <c r="L248" i="9" s="1"/>
  <c r="J235" i="9"/>
  <c r="L235" i="9" s="1"/>
  <c r="L185" i="9"/>
  <c r="L178" i="9"/>
  <c r="L173" i="9"/>
  <c r="J169" i="9"/>
  <c r="L169" i="9" s="1"/>
  <c r="J165" i="9"/>
  <c r="L165" i="9" s="1"/>
  <c r="L160" i="9"/>
  <c r="J151" i="9"/>
  <c r="L151" i="9" s="1"/>
  <c r="J142" i="9"/>
  <c r="L142" i="9" s="1"/>
  <c r="J133" i="9"/>
  <c r="L133" i="9" s="1"/>
  <c r="I61" i="9"/>
  <c r="I60" i="9"/>
  <c r="I47" i="9"/>
  <c r="J45" i="9" s="1"/>
  <c r="L45" i="9" s="1"/>
  <c r="I43" i="9"/>
  <c r="J41" i="9" s="1"/>
  <c r="L41" i="9" s="1"/>
  <c r="I39" i="9"/>
  <c r="J37" i="9" s="1"/>
  <c r="L37" i="9" s="1"/>
  <c r="I35" i="9"/>
  <c r="J33" i="9" s="1"/>
  <c r="L33" i="9" s="1"/>
  <c r="I31" i="9"/>
  <c r="J29" i="9" s="1"/>
  <c r="L29" i="9" s="1"/>
  <c r="I27" i="9"/>
  <c r="J25" i="9" s="1"/>
  <c r="L25" i="9" s="1"/>
  <c r="I23" i="9"/>
  <c r="J21" i="9" s="1"/>
  <c r="L21" i="9" s="1"/>
  <c r="I19" i="9"/>
  <c r="J17" i="9" s="1"/>
  <c r="L17" i="9" s="1"/>
  <c r="I15" i="9"/>
  <c r="J13" i="9" s="1"/>
  <c r="L13" i="9" s="1"/>
  <c r="I11" i="9"/>
  <c r="J9" i="9" s="1"/>
  <c r="L9" i="9" s="1"/>
  <c r="I7" i="9"/>
  <c r="J5" i="9" s="1"/>
  <c r="L5" i="9" s="1"/>
  <c r="I692" i="8"/>
  <c r="J689" i="8" s="1"/>
  <c r="F721" i="8" s="1"/>
  <c r="I625" i="8"/>
  <c r="I624" i="8"/>
  <c r="I555" i="8"/>
  <c r="J553" i="8" s="1"/>
  <c r="L300" i="9" l="1"/>
  <c r="J876" i="9" s="1"/>
  <c r="L473" i="9"/>
  <c r="J879" i="9" s="1"/>
  <c r="L496" i="9"/>
  <c r="J880" i="9" s="1"/>
  <c r="J155" i="9"/>
  <c r="L155" i="9" s="1"/>
  <c r="L53" i="9"/>
  <c r="J873" i="9" s="1"/>
  <c r="J58" i="9"/>
  <c r="L58" i="9" s="1"/>
  <c r="J63" i="9"/>
  <c r="L63" i="9" s="1"/>
  <c r="L529" i="9"/>
  <c r="L593" i="9" s="1"/>
  <c r="J881" i="9" s="1"/>
  <c r="L68" i="9"/>
  <c r="J146" i="9"/>
  <c r="L146" i="9" s="1"/>
  <c r="L598" i="9"/>
  <c r="L669" i="9" s="1"/>
  <c r="J882" i="9" s="1"/>
  <c r="I551" i="8"/>
  <c r="J549" i="8" s="1"/>
  <c r="I547" i="8"/>
  <c r="I398" i="8"/>
  <c r="I397" i="8"/>
  <c r="I396" i="8"/>
  <c r="I395" i="8"/>
  <c r="I258" i="8"/>
  <c r="I75" i="8"/>
  <c r="I74" i="8"/>
  <c r="I73" i="8"/>
  <c r="I61" i="8"/>
  <c r="I449" i="8" l="1"/>
  <c r="J447" i="8" s="1"/>
  <c r="L230" i="9"/>
  <c r="J875" i="9" s="1"/>
  <c r="L137" i="9"/>
  <c r="J874" i="9" s="1"/>
  <c r="I353" i="8"/>
  <c r="I568" i="8"/>
  <c r="J566" i="8" s="1"/>
  <c r="I564" i="8"/>
  <c r="J562" i="8" s="1"/>
  <c r="I361" i="8"/>
  <c r="J359" i="8" s="1"/>
  <c r="I357" i="8"/>
  <c r="J355" i="8" s="1"/>
  <c r="I382" i="8"/>
  <c r="J380" i="8" s="1"/>
  <c r="I378" i="8"/>
  <c r="J376" i="8" s="1"/>
  <c r="I370" i="8"/>
  <c r="J368" i="8" s="1"/>
  <c r="I348" i="8"/>
  <c r="J346" i="8" s="1"/>
  <c r="I344" i="8"/>
  <c r="J342" i="8" s="1"/>
  <c r="I336" i="8"/>
  <c r="J334" i="8" s="1"/>
  <c r="I328" i="8"/>
  <c r="J326" i="8" s="1"/>
  <c r="I478" i="8"/>
  <c r="J476" i="8" s="1"/>
  <c r="I474" i="8"/>
  <c r="J472" i="8" s="1"/>
  <c r="I662" i="8"/>
  <c r="J660" i="8" s="1"/>
  <c r="I650" i="8"/>
  <c r="J648" i="8" s="1"/>
  <c r="I646" i="8"/>
  <c r="J644" i="8" s="1"/>
  <c r="I642" i="8"/>
  <c r="J640" i="8" s="1"/>
  <c r="I634" i="8"/>
  <c r="J632" i="8" s="1"/>
  <c r="I470" i="8"/>
  <c r="J468" i="8" s="1"/>
  <c r="I413" i="8"/>
  <c r="J411" i="8" s="1"/>
  <c r="I409" i="8"/>
  <c r="J407" i="8" s="1"/>
  <c r="I626" i="8"/>
  <c r="I432" i="8"/>
  <c r="J430" i="8" s="1"/>
  <c r="I454" i="8"/>
  <c r="J452" i="8" s="1"/>
  <c r="I444" i="8"/>
  <c r="J442" i="8" s="1"/>
  <c r="I530" i="8"/>
  <c r="J528" i="8" s="1"/>
  <c r="I266" i="8"/>
  <c r="J264" i="8" s="1"/>
  <c r="I630" i="8"/>
  <c r="J628" i="8" s="1"/>
  <c r="I623" i="8"/>
  <c r="I158" i="8"/>
  <c r="I193" i="8"/>
  <c r="J191" i="8" s="1"/>
  <c r="I189" i="8"/>
  <c r="J187" i="8" s="1"/>
  <c r="I185" i="8"/>
  <c r="J183" i="8" s="1"/>
  <c r="I181" i="8"/>
  <c r="J179" i="8" s="1"/>
  <c r="I177" i="8"/>
  <c r="J175" i="8" s="1"/>
  <c r="I164" i="8"/>
  <c r="I163" i="8"/>
  <c r="I109" i="8"/>
  <c r="I108" i="8"/>
  <c r="J106" i="8" s="1"/>
  <c r="I104" i="8"/>
  <c r="I173" i="8"/>
  <c r="J171" i="8" s="1"/>
  <c r="I169" i="8"/>
  <c r="J167" i="8" s="1"/>
  <c r="I72" i="8"/>
  <c r="I66" i="8"/>
  <c r="I65" i="8"/>
  <c r="I47" i="8"/>
  <c r="J45" i="8" s="1"/>
  <c r="I39" i="8"/>
  <c r="J37" i="8" s="1"/>
  <c r="I35" i="8"/>
  <c r="J33" i="8" s="1"/>
  <c r="I31" i="8"/>
  <c r="J29" i="8" s="1"/>
  <c r="I27" i="8"/>
  <c r="J25" i="8" s="1"/>
  <c r="I43" i="8"/>
  <c r="J41" i="8" s="1"/>
  <c r="I729" i="8"/>
  <c r="J727" i="8" s="1"/>
  <c r="I733" i="8"/>
  <c r="J731" i="8" s="1"/>
  <c r="I721" i="8"/>
  <c r="J719" i="8" s="1"/>
  <c r="I619" i="8"/>
  <c r="J617" i="8" s="1"/>
  <c r="I599" i="8"/>
  <c r="J597" i="8" s="1"/>
  <c r="I595" i="8"/>
  <c r="J593" i="8" s="1"/>
  <c r="I591" i="8"/>
  <c r="J589" i="8" s="1"/>
  <c r="I587" i="8"/>
  <c r="J585" i="8" s="1"/>
  <c r="J545" i="8"/>
  <c r="I543" i="8"/>
  <c r="J541" i="8" s="1"/>
  <c r="I374" i="8"/>
  <c r="J372" i="8" s="1"/>
  <c r="I352" i="8"/>
  <c r="J350" i="8" s="1"/>
  <c r="I340" i="8"/>
  <c r="J338" i="8" s="1"/>
  <c r="I332" i="8"/>
  <c r="J330" i="8" s="1"/>
  <c r="I307" i="8"/>
  <c r="J305" i="8" s="1"/>
  <c r="I534" i="8"/>
  <c r="J532" i="8" s="1"/>
  <c r="I275" i="8"/>
  <c r="J273" i="8" s="1"/>
  <c r="I271" i="8"/>
  <c r="J269" i="8" s="1"/>
  <c r="I262" i="8"/>
  <c r="J260" i="8" s="1"/>
  <c r="J256" i="8"/>
  <c r="I157" i="8"/>
  <c r="I153" i="8"/>
  <c r="J151" i="8" s="1"/>
  <c r="I144" i="8"/>
  <c r="I70" i="8"/>
  <c r="I60" i="8"/>
  <c r="J58" i="8" s="1"/>
  <c r="I19" i="8"/>
  <c r="J17" i="8" s="1"/>
  <c r="I15" i="8"/>
  <c r="J13" i="8" s="1"/>
  <c r="I23" i="8"/>
  <c r="J21" i="8" s="1"/>
  <c r="I11" i="8"/>
  <c r="J9" i="8" s="1"/>
  <c r="I7" i="8"/>
  <c r="J5" i="8" s="1"/>
  <c r="J886" i="9" l="1"/>
  <c r="J893" i="9" s="1"/>
  <c r="F391" i="8"/>
  <c r="J389" i="8" s="1"/>
  <c r="F421" i="8"/>
  <c r="I421" i="8" s="1"/>
  <c r="J419" i="8" s="1"/>
  <c r="F439" i="8"/>
  <c r="I439" i="8" s="1"/>
  <c r="J437" i="8" s="1"/>
  <c r="J68" i="8"/>
  <c r="J102" i="8"/>
  <c r="J93" i="8"/>
  <c r="J621" i="8"/>
  <c r="J155" i="8"/>
  <c r="J146" i="8"/>
  <c r="J63" i="8"/>
  <c r="J142" i="8"/>
  <c r="J895" i="9" l="1"/>
  <c r="J894" i="9"/>
  <c r="J897" i="9" l="1"/>
  <c r="J899" i="9" s="1"/>
  <c r="J901" i="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Eduard Vilaplana</author>
  </authors>
  <commentList>
    <comment ref="A3" authorId="0" shapeId="0" xr:uid="{00000000-0006-0000-0000-000001000000}">
      <text>
        <r>
          <rPr>
            <b/>
            <sz val="9"/>
            <color rgb="FF000000"/>
            <rFont val="Tahoma"/>
            <family val="2"/>
          </rPr>
          <t>Código del concepte. Ver colores en "Entorno de trabajo: Apariencia"</t>
        </r>
      </text>
    </comment>
    <comment ref="B3" authorId="0" shapeId="0" xr:uid="{00000000-0006-0000-0000-000002000000}">
      <text>
        <r>
          <rPr>
            <b/>
            <sz val="9"/>
            <color rgb="FF000000"/>
            <rFont val="Tahoma"/>
            <family val="2"/>
          </rPr>
          <t>Código del concepte. Ver colores en "Entorno de trabajo: Apariencia"</t>
        </r>
      </text>
    </comment>
    <comment ref="C3" authorId="0" shapeId="0" xr:uid="{00000000-0006-0000-0000-000003000000}">
      <text>
        <r>
          <rPr>
            <b/>
            <sz val="9"/>
            <color rgb="FF000000"/>
            <rFont val="Tahoma"/>
            <family val="2"/>
          </rPr>
          <t>Unitat principal de medida del concepte</t>
        </r>
      </text>
    </comment>
    <comment ref="D3" authorId="0" shapeId="0" xr:uid="{00000000-0006-0000-0000-000004000000}">
      <text>
        <r>
          <rPr>
            <b/>
            <sz val="9"/>
            <color rgb="FF000000"/>
            <rFont val="Tahoma"/>
            <family val="2"/>
          </rPr>
          <t>Descripció curta</t>
        </r>
      </text>
    </comment>
    <comment ref="E3" authorId="0" shapeId="0" xr:uid="{00000000-0006-0000-0000-000005000000}">
      <text>
        <r>
          <rPr>
            <b/>
            <sz val="9"/>
            <color rgb="FF000000"/>
            <rFont val="Tahoma"/>
            <family val="2"/>
          </rPr>
          <t>Columna A: Número de unidades iguales de la línia de medición</t>
        </r>
      </text>
    </comment>
    <comment ref="F3" authorId="0" shapeId="0" xr:uid="{00000000-0006-0000-0000-000006000000}">
      <text>
        <r>
          <rPr>
            <b/>
            <sz val="9"/>
            <color rgb="FF000000"/>
            <rFont val="Tahoma"/>
            <family val="2"/>
          </rPr>
          <t>Columna B: Longitud de la línia de medición</t>
        </r>
      </text>
    </comment>
    <comment ref="G3" authorId="0" shapeId="0" xr:uid="{00000000-0006-0000-0000-000007000000}">
      <text>
        <r>
          <rPr>
            <b/>
            <sz val="9"/>
            <color rgb="FF000000"/>
            <rFont val="Tahoma"/>
            <family val="2"/>
          </rPr>
          <t>Columna C: Anchura de la línia de medición</t>
        </r>
      </text>
    </comment>
    <comment ref="H3" authorId="0" shapeId="0" xr:uid="{00000000-0006-0000-0000-000008000000}">
      <text>
        <r>
          <rPr>
            <b/>
            <sz val="9"/>
            <color rgb="FF000000"/>
            <rFont val="Tahoma"/>
            <family val="2"/>
          </rPr>
          <t>Columna D: Altura de la línia de medición</t>
        </r>
      </text>
    </comment>
    <comment ref="I3" authorId="0" shapeId="0" xr:uid="{00000000-0006-0000-0000-000009000000}">
      <text>
        <r>
          <rPr>
            <b/>
            <sz val="9"/>
            <color rgb="FF000000"/>
            <rFont val="Tahoma"/>
            <family val="2"/>
          </rPr>
          <t>Cantidad Verde: Referencia a otra partida Naranja: Fórmula de medición Azul: Expresión</t>
        </r>
      </text>
    </comment>
    <comment ref="J3" authorId="0" shapeId="0" xr:uid="{00000000-0006-0000-0000-00000A000000}">
      <text>
        <r>
          <rPr>
            <b/>
            <sz val="9"/>
            <color rgb="FF000000"/>
            <rFont val="Tahoma"/>
            <family val="2"/>
          </rPr>
          <t>Rendiment o cantidad pressupostada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Eduard Vilaplana</author>
  </authors>
  <commentList>
    <comment ref="A3" authorId="0" shapeId="0" xr:uid="{00000000-0006-0000-0100-000001000000}">
      <text>
        <r>
          <rPr>
            <b/>
            <sz val="9"/>
            <color rgb="FF000000"/>
            <rFont val="Tahoma"/>
            <family val="2"/>
          </rPr>
          <t>Código del concepte. Ver colores en "Entorno de trabajo: Apariencia"</t>
        </r>
      </text>
    </comment>
    <comment ref="B3" authorId="0" shapeId="0" xr:uid="{00000000-0006-0000-0100-000002000000}">
      <text>
        <r>
          <rPr>
            <b/>
            <sz val="9"/>
            <color rgb="FF000000"/>
            <rFont val="Tahoma"/>
            <family val="2"/>
          </rPr>
          <t>Código del concepte. Ver colores en "Entorno de trabajo: Apariencia"</t>
        </r>
      </text>
    </comment>
    <comment ref="C3" authorId="0" shapeId="0" xr:uid="{00000000-0006-0000-0100-000003000000}">
      <text>
        <r>
          <rPr>
            <b/>
            <sz val="9"/>
            <color rgb="FF000000"/>
            <rFont val="Tahoma"/>
            <family val="2"/>
          </rPr>
          <t>Unitat principal de medida del concepte</t>
        </r>
      </text>
    </comment>
    <comment ref="D3" authorId="0" shapeId="0" xr:uid="{00000000-0006-0000-0100-000004000000}">
      <text>
        <r>
          <rPr>
            <b/>
            <sz val="9"/>
            <color rgb="FF000000"/>
            <rFont val="Tahoma"/>
            <family val="2"/>
          </rPr>
          <t>Descripció curta</t>
        </r>
      </text>
    </comment>
    <comment ref="E3" authorId="0" shapeId="0" xr:uid="{00000000-0006-0000-0100-000005000000}">
      <text>
        <r>
          <rPr>
            <b/>
            <sz val="9"/>
            <color rgb="FF000000"/>
            <rFont val="Tahoma"/>
            <family val="2"/>
          </rPr>
          <t>Columna A: Número de unidades iguales de la línia de medición</t>
        </r>
      </text>
    </comment>
    <comment ref="F3" authorId="0" shapeId="0" xr:uid="{00000000-0006-0000-0100-000006000000}">
      <text>
        <r>
          <rPr>
            <b/>
            <sz val="9"/>
            <color rgb="FF000000"/>
            <rFont val="Tahoma"/>
            <family val="2"/>
          </rPr>
          <t>Columna B: Longitud de la línia de medición</t>
        </r>
      </text>
    </comment>
    <comment ref="G3" authorId="0" shapeId="0" xr:uid="{00000000-0006-0000-0100-000007000000}">
      <text>
        <r>
          <rPr>
            <b/>
            <sz val="9"/>
            <color rgb="FF000000"/>
            <rFont val="Tahoma"/>
            <family val="2"/>
          </rPr>
          <t>Columna C: Anchura de la línia de medición</t>
        </r>
      </text>
    </comment>
    <comment ref="H3" authorId="0" shapeId="0" xr:uid="{00000000-0006-0000-0100-000008000000}">
      <text>
        <r>
          <rPr>
            <b/>
            <sz val="9"/>
            <color rgb="FF000000"/>
            <rFont val="Tahoma"/>
            <family val="2"/>
          </rPr>
          <t>Columna D: Altura de la línia de medición</t>
        </r>
      </text>
    </comment>
    <comment ref="I3" authorId="0" shapeId="0" xr:uid="{00000000-0006-0000-0100-000009000000}">
      <text>
        <r>
          <rPr>
            <b/>
            <sz val="9"/>
            <color rgb="FF000000"/>
            <rFont val="Tahoma"/>
            <family val="2"/>
          </rPr>
          <t>Cantidad Verde: Referencia a otra partida Naranja: Fórmula de medición Azul: Expresión</t>
        </r>
      </text>
    </comment>
    <comment ref="J3" authorId="0" shapeId="0" xr:uid="{00000000-0006-0000-0100-00000A000000}">
      <text>
        <r>
          <rPr>
            <b/>
            <sz val="9"/>
            <color rgb="FF000000"/>
            <rFont val="Tahoma"/>
            <family val="2"/>
          </rPr>
          <t>Rendiment o cantidad pressupostada</t>
        </r>
      </text>
    </comment>
    <comment ref="K3" authorId="0" shapeId="0" xr:uid="{00000000-0006-0000-0100-00000B000000}">
      <text>
        <r>
          <rPr>
            <b/>
            <sz val="9"/>
            <color rgb="FF000000"/>
            <rFont val="Tahoma"/>
            <family val="2"/>
          </rPr>
          <t>Rendiment o cantidad pressupostada</t>
        </r>
      </text>
    </comment>
  </commentList>
</comments>
</file>

<file path=xl/sharedStrings.xml><?xml version="1.0" encoding="utf-8"?>
<sst xmlns="http://schemas.openxmlformats.org/spreadsheetml/2006/main" count="2006" uniqueCount="613">
  <si>
    <t>m2</t>
  </si>
  <si>
    <t>uts</t>
  </si>
  <si>
    <t>ml</t>
  </si>
  <si>
    <t>Codi</t>
  </si>
  <si>
    <t>N</t>
  </si>
  <si>
    <t>Longitud</t>
  </si>
  <si>
    <t>Amplada</t>
  </si>
  <si>
    <t>Alçada</t>
  </si>
  <si>
    <t/>
  </si>
  <si>
    <t>pa</t>
  </si>
  <si>
    <t>Quantitat</t>
  </si>
  <si>
    <t>QuanPres</t>
  </si>
  <si>
    <t>m3</t>
  </si>
  <si>
    <t>MOBILIARI URBÀ</t>
  </si>
  <si>
    <t>Total CAPÍTOL 04</t>
  </si>
  <si>
    <t>Total CAPÍTOL 05</t>
  </si>
  <si>
    <t>Total CAPÍTOL 03</t>
  </si>
  <si>
    <t>Total CAPÍTOL 02</t>
  </si>
  <si>
    <t>Total CAPÍTOL 01</t>
  </si>
  <si>
    <t>Total CAPÍTOL 06</t>
  </si>
  <si>
    <t>RESUM DE PRESSUPOST</t>
  </si>
  <si>
    <t>PRESSUPOST D'EXECUCIÓ PER CONTRACTE</t>
  </si>
  <si>
    <t>PRESSUPOST D'EXECUCIÓ MATERIAL (PEM)</t>
  </si>
  <si>
    <t>13% DESPESES GENERALS SOBRE PEM</t>
  </si>
  <si>
    <t>6% BENEFICI INDUSTRIAL SOBRE PEM</t>
  </si>
  <si>
    <t>SUBTOTAL</t>
  </si>
  <si>
    <t>21% IVA SOBRE SUBTOTAL</t>
  </si>
  <si>
    <t>Total CAPÍTOL 07</t>
  </si>
  <si>
    <t>drenatge</t>
  </si>
  <si>
    <t>7'51 e/m2</t>
  </si>
  <si>
    <t>FQBAY035</t>
  </si>
  <si>
    <t>58,87 e/ut</t>
  </si>
  <si>
    <t>43,32 e/ut</t>
  </si>
  <si>
    <t>PRE31-907F</t>
  </si>
  <si>
    <t>Protecció d'arbres &gt;=35 cm de diàmetre, format per taulers de fusta de pi tractada fins a 2 m d'alçària col·locats sobre el tronc amb proteccions de poliestirè de 10x10x5 mm, lligats amb filferro d'1,3 mm de gruix.</t>
  </si>
  <si>
    <t>PDK2-AJYV</t>
  </si>
  <si>
    <t>Pericó de registre de fàbrica de maó de 60x60x60 cm, per a instal·lacions de serveis, amb parets de 15 cm de gruix de maó calat de 290x140x100 mm, arrebossada i lliscada interiorment amb morter mixt amb una proporció en volum 1:2:10, sobre solera maó calat de 100 mm de gruix i reblert lateral amb terra de la mateixa excavació.</t>
  </si>
  <si>
    <t>PDK1-DXAA</t>
  </si>
  <si>
    <t>Bastiment quadrat i tapa quadrat de fosa dúctil per a pericó de serveis, recolzada, pas lliure de 600x600 mm i classe B125 segons norma UNE-EN 124, col·locada amb morter per a ram de paleta.</t>
  </si>
  <si>
    <t>146,33e/ut</t>
  </si>
  <si>
    <t>175,71e/ut</t>
  </si>
  <si>
    <t>Excavació de rasa en presència de serveis fins a 2 m de fondària, en terreny fluix (SPT &lt;20), realitzada amb retroexcavadora i amb les terres deixades a la vora.</t>
  </si>
  <si>
    <t>P221E-AWDU</t>
  </si>
  <si>
    <t>14'84 e/m3</t>
  </si>
  <si>
    <t>P2241-52SS</t>
  </si>
  <si>
    <t>Repàs i piconatge de sòl de rasa d'amplària màxima 0,6 m, amb compactació del 95% PM.</t>
  </si>
  <si>
    <t>PD781-Q0MC</t>
  </si>
  <si>
    <t>PQ23-MCB6</t>
  </si>
  <si>
    <t>255,14E/U</t>
  </si>
  <si>
    <t>MOVIMENT DE TERRES</t>
  </si>
  <si>
    <t>TREBALLS PRELIMINARS, RETIRADES I TRACTAMENT VEGETACIÓ</t>
  </si>
  <si>
    <t>PAVIMENTS I VORADES</t>
  </si>
  <si>
    <t>XARXA DRENATGE I CANALITZACIONS</t>
  </si>
  <si>
    <t>PDV1-HC4U</t>
  </si>
  <si>
    <t>717,57e/ut</t>
  </si>
  <si>
    <t>Núm.</t>
  </si>
  <si>
    <t>UA</t>
  </si>
  <si>
    <t>Descripció</t>
  </si>
  <si>
    <t>1</t>
  </si>
  <si>
    <t>2</t>
  </si>
  <si>
    <t>3</t>
  </si>
  <si>
    <t>4</t>
  </si>
  <si>
    <t>5</t>
  </si>
  <si>
    <t>6</t>
  </si>
  <si>
    <t>7</t>
  </si>
  <si>
    <t>8</t>
  </si>
  <si>
    <t>CAPÍTOL 01</t>
  </si>
  <si>
    <t>CAPÍTOL 02</t>
  </si>
  <si>
    <t>CAPÍTOL 03</t>
  </si>
  <si>
    <t>CAPÍTOL 04</t>
  </si>
  <si>
    <t>CAPÍTOL 05</t>
  </si>
  <si>
    <t>CAPÍTOL 06</t>
  </si>
  <si>
    <t>CAPÍTOL 07</t>
  </si>
  <si>
    <t>9</t>
  </si>
  <si>
    <t>11</t>
  </si>
  <si>
    <t>10</t>
  </si>
  <si>
    <t>13</t>
  </si>
  <si>
    <t>14</t>
  </si>
  <si>
    <t>12</t>
  </si>
  <si>
    <t>MOBILIARI URBÀ - TANCAMENTS</t>
  </si>
  <si>
    <t>Total CAPÍTOL 08</t>
  </si>
  <si>
    <t>Total CAPÍTOL 09</t>
  </si>
  <si>
    <t>VARIS - GESTIÓ DE RESIDUS</t>
  </si>
  <si>
    <t>PD55-E3MQ</t>
  </si>
  <si>
    <t xml:space="preserve">Partida alçada d'abonament íntegre en concepte de la Seguretat i Salut de l'obra, realitzat per l'Empresa Constructora, segons indicacions de la D.F. 
</t>
  </si>
  <si>
    <t>PREU</t>
  </si>
  <si>
    <t>AMIDAMENT</t>
  </si>
  <si>
    <t>IMPORT</t>
  </si>
  <si>
    <r>
      <t xml:space="preserve">Previsió de poda d'arbre planifoli o conífera de &lt; 6 m d'alçària, amb cistella mecànica, aplec de la brossa generada i càrrega sobre camió grua amb pinça, i transport de la mateixa a planta de compostatge (no més lluny de 20 km).
</t>
    </r>
    <r>
      <rPr>
        <b/>
        <sz val="10"/>
        <color rgb="FF000000"/>
        <rFont val="Arial"/>
        <family val="2"/>
      </rPr>
      <t>A justificar en cas de ser necessària la seva implementació en el moment d'execució.</t>
    </r>
  </si>
  <si>
    <t>AMIDAMENT _ ARRANJAMENT I MILLORES _ PLAÇA DE BOTTICELLI</t>
  </si>
  <si>
    <t>P21DH-8GXH</t>
  </si>
  <si>
    <t>Desmuntatge de llumenera, columna exterior, accessoris i elements de subjecció, de fins a 6 m d'alçària, com a màxim, enderroc de fonament de formigó a mà i amb compressor, aplec per a posterior aprofitament i càrrega manual de runa sobre camió o contenidor.</t>
  </si>
  <si>
    <t>103,12 e/ut</t>
  </si>
  <si>
    <t>P21DH-8GXA</t>
  </si>
  <si>
    <t>243,79 e/ut</t>
  </si>
  <si>
    <t>P21Q2-I3N6</t>
  </si>
  <si>
    <t>Desmuntatge de llumenera, columna exterior, accessoris i elements de subjecció, de &lt; 12 m d'alçària, com a màxim, enderroc de fonament de formigó a mà i amb compressor, aplec per a posterior aprofitament i càrrega manual de runa sobre camió o contenidor.</t>
  </si>
  <si>
    <t>Retirada de banc de fusta convencional de fins a 2,5 m de llargària, enderroc de daus de formigó, i càrrega manual i mecànica de l'equipament i la runa sobre camió o contenidor, en entorn urbà sense dificultat de mobilitat, en voreres &lt;= 3 m d'amplària o calçada/plataforma única &lt;= 7 m d'amplària, sense afectació per serveis o elements de mobiliari urbà, en actuacions d'1 a 5 u.</t>
  </si>
  <si>
    <t>27,33 e/ut</t>
  </si>
  <si>
    <t>P21Q2-HZ2S</t>
  </si>
  <si>
    <t>Retirada de paperera ancorada al terra, enderroc de daus de formigó, i càrrega manual i mecànica de l'equipament i la runa sobre camió o contenidor, en entorn urbà sense dificultat de mobilitat, en voreres &gt; 3 i &lt;= 5 m d'amplària o calçada/plataforma única &gt; 7 i &lt;= 12 m d'amplària, sense afectació per serveis o elements de mobiliari urbà, en actuacions de fins a 1 u.</t>
  </si>
  <si>
    <t>11,96 e/ut</t>
  </si>
  <si>
    <t>Desmuntatge i retirada de caseta d'obra prefabricada, de 1000 kg de pes, com a màxim i a una alçària de 15 m, com a màxim, amb mitjans manuals i mecànics i aplec de materials, amb càrrega de runa sobre camió o contenidor.</t>
  </si>
  <si>
    <t>450e</t>
  </si>
  <si>
    <t>Demolició de rocòdrom existent. Eliminació de les 23 reunions en 28 línies en total, retirada dels 102 parabolt químics, tipus Dynabolt, i retirada de les 500 preses amb cadascun dels seus ancoratges. Inclou la  càrrega de runa sobre camió o contenidor.</t>
  </si>
  <si>
    <t>P2146-DJ25</t>
  </si>
  <si>
    <t xml:space="preserve">Demolició de paviment de formigó de fins a 20 cm de gruix, d'amplària fins a 2 m amb retroexcavadora amb martell trencador i càrrega sobre camió amb mitjans mecànics. </t>
  </si>
  <si>
    <t>rampa caseta</t>
  </si>
  <si>
    <t>7'07 e/m2</t>
  </si>
  <si>
    <t>àrea seguretat rocòdrom</t>
  </si>
  <si>
    <t>P2214-I6R8</t>
  </si>
  <si>
    <t xml:space="preserve">Excavació per a caixa de paviment en terreny fluix (SPT &lt;20), realitzada amb pala excavadora i càrrega directa sobre camió, en entorn urbà sense dificultat de mobilitat, en voreres &gt; 3 i &lt;= 5 m d'amplària o calçada/plataforma única &gt; 7 i &lt;= 12 m d'amplària, sense afectació per serveis o elements de mobiliari urbà, en actuacions de més de 2 m3. </t>
  </si>
  <si>
    <t>8'20 e/m3</t>
  </si>
  <si>
    <t>Peça recta de formigó per a vorades en tot el perímetre, monocapa, amb peça prefabricada de formigó i remat superior arrodonit, de classe climàtica B, classe resistent a l'abrasió H i classe resistent a flexió T (R-5 MPa) segons UNE-EN 1340, col·locada sobre base de formigó d'ús no estructural HNE-20 i de 15 a 20 cm d'alçària, i rejuntada amb morter.</t>
  </si>
  <si>
    <t>P967-E9VD</t>
  </si>
  <si>
    <t>35'20 e/ml</t>
  </si>
  <si>
    <t>xarxa enllumenat</t>
  </si>
  <si>
    <t>P2242-53C6</t>
  </si>
  <si>
    <t>3,19 e/m2</t>
  </si>
  <si>
    <t>P92A-DX8D</t>
  </si>
  <si>
    <t>Subbase de tot-u artificial, amb estesa i piconatge del material al 95% del PM.</t>
  </si>
  <si>
    <t>35,54e/m3</t>
  </si>
  <si>
    <t>P936-KNZ9</t>
  </si>
  <si>
    <t>Base de sauló, amb estesa i piconatge del material al 98 % del PM, en entorn urbà sense dificultat de mobilitat, en voreres &gt; 5 m d'amplària o calçada/plataforma única &gt; 12 m d'amplària, amb afectació per serveis o elements de mobiliari urbà, en actuacions de més de 2 m3.</t>
  </si>
  <si>
    <t>38'70e/m3</t>
  </si>
  <si>
    <t>P2255-W6A2</t>
  </si>
  <si>
    <t>Rebliment i piconatge de rasa d'amplària fins a 0,6 m, amb sauló garbellat, en tongades de gruix de més de 25 i fins a 50 cm, utilitzant picó vibrant elèctric, amb compactació del 95% PM.</t>
  </si>
  <si>
    <t>Repàs i piconatge de caixa de paviment, amb mitjans mecànics i compactació del 95 % PM.</t>
  </si>
  <si>
    <t>P931-10RNP</t>
  </si>
  <si>
    <t>126,00e/m3</t>
  </si>
  <si>
    <t>Base de formigó de formigó en massa HM - 20 / P / 40 / I amb una quantitat de ciment de 200 kg/m3 i relació aigua ciment =&lt; 0.6, abocat amb transport interior mecànic amb estesa i vibratge manual, amb acabat reglejat, amb dúmper de gasoil.</t>
  </si>
  <si>
    <t>P9P1-HBEE</t>
  </si>
  <si>
    <t>42,09e/m2</t>
  </si>
  <si>
    <t>P9P1-HBEC</t>
  </si>
  <si>
    <t>P221C-HYN3</t>
  </si>
  <si>
    <t>Excavació de rasa de fins a 1 m d'amplària i fins a 2 m de fondària, en terreny compacte, amb retroexcavadora i càrrega mecànica del material excavat, en entorn urbà amb dificultat de mobilitat, en voreres &lt;= 3 m d'amplària o calçada/plataforma única &lt;= 7 m d'amplària, amb afectació per serveis o elements de mobiliari urbà, en actuacions de 0.2 a 2 m3.</t>
  </si>
  <si>
    <t>rasa calçada</t>
  </si>
  <si>
    <t>24'78 e/m3</t>
  </si>
  <si>
    <t>5'62 e/m3</t>
  </si>
  <si>
    <t>rasa asfalt</t>
  </si>
  <si>
    <t>rasa panot</t>
  </si>
  <si>
    <t>P9E1-IKQV</t>
  </si>
  <si>
    <t>Paviment de panot per a vorera de color de 20x20x4 cm, classe 1a, preu superior, col·locat a truc de maceta amb morter ciment 1:4 i beurada de color amb ciment blanc de ram de paleta, en entorn urbà amb dificultat de mobilitat, en voreres &gt; 3 i &lt;= 5 m d'amplària o calçada/plataforma única &gt; 7 i &lt;= 12 m d'amplària, amb afectació per serveis o elements de mobiliari urbà, en actuacions d'1 a 10 m2.</t>
  </si>
  <si>
    <t>vorera</t>
  </si>
  <si>
    <t>84,54e/m2</t>
  </si>
  <si>
    <t>asfalt</t>
  </si>
  <si>
    <t>P9L1-E98C</t>
  </si>
  <si>
    <t>Reg d'adherència amb emulsió bituminosa catiònica tipus C60B3/B2 ADH, amb dotació 0,5 kg/m2.</t>
  </si>
  <si>
    <t>0,34e/m2</t>
  </si>
  <si>
    <t>P9H6-PV91</t>
  </si>
  <si>
    <t>Paviment de mescla bituminosa discontínua en calent, per a capes de trànsit BBTM de temperatura baixa, 11B PMB 45/80-65(BM-3c) amb betum modificat i granulat granític, per a una capa de trànsit de 3 cm de gruix, en entorn urbà sense dificultat de mobilitat, en voreres &lt;= 3 m d'amplària o calçada/plataforma única &lt;= 7 m d'amplària, amb afectació per serveis o elements de mobiliari urbà, en actuacions d'1 a 10 m2.</t>
  </si>
  <si>
    <t>7,73e/m2</t>
  </si>
  <si>
    <t>P976-U595</t>
  </si>
  <si>
    <t>Rigola de 30 cm d'amplària de peça monocapa de formigó color blanc, de 30x30x8 cm, per a rigoles, col·locades amb morter sobre base de formigó d'ús no estructural i rejuntades amb beurada de ciment.</t>
  </si>
  <si>
    <t>28,47e/m</t>
  </si>
  <si>
    <t>P965-EAMV</t>
  </si>
  <si>
    <t>Vorada de pedra granítica, recta, escairada, buixardada, per a vorada, de 20x25 cm, col·locada sobre base de formigó reciclat no estructural de 20 a 25 cm d'alçària.</t>
  </si>
  <si>
    <t>67,42e/m</t>
  </si>
  <si>
    <t xml:space="preserve">aportació </t>
  </si>
  <si>
    <t>PQ16-I58V</t>
  </si>
  <si>
    <t>Banc de posts de fusta tropical amb certificat FSC tractat en autoclau i acabat amb oli de 2 components, d'1,8 m de llargària, amb respatller de fusta i amb suports de fosa d'alumini, col·locat amb fixacions mecàniques, en entorn urbà sense dificultat de mobilitat, en voreres &gt; 3 i &lt;= 5 m d'amplària o calçada/plataforma única &gt; 7 i &lt;= 12 m d'amplària, sense afectació per serveis o elements de mobiliari urbà, en actuacions de més de 5 u. MODEL NEOBARCINO DE BENITO.</t>
  </si>
  <si>
    <t>Paperera trabucable d'eix de gir horitzontal de 70 l, 44 cm de diàmetre, circular de planxa perforada d'acer de gruix 2 mm amb acabat imprimació epoxi i pintura polièster, i suports de tub de 40 mm, col·locada ancorada amb dau.  MODEL BCN E DE BENITO.</t>
  </si>
  <si>
    <t>PQ30-6UJX</t>
  </si>
  <si>
    <t>Font per a exterior forma d'L d'acer inoxidable amb acabat pintat de 50x28 cm i 91 cm d'alçària, broc de llautó cromat amb polsador temporitzat i reixa de desguàs rectangular, ancorada amb dau de formigó. MODEL CAUDAL DE URBIDERMIS.</t>
  </si>
  <si>
    <t>2874,11e/u</t>
  </si>
  <si>
    <t>PB1A-5304</t>
  </si>
  <si>
    <t>P6A6-HBNS</t>
  </si>
  <si>
    <t>27,20e/m2</t>
  </si>
  <si>
    <t>recollida embornals</t>
  </si>
  <si>
    <t>PD5S-9EOG</t>
  </si>
  <si>
    <t>Rasa de drenatge del terreny, per a recollir aigües superficials, de 60x60 cm, amb tub de PVC per a drenatges de 110 mm de diàmetre, en forma de volta i de paret simple, amb excavació mecànica, reblert de la rasa amb 50% de grava embolcallada amb geotèxtil i 50% de sorra, i càrrega de les terres sobrants sobre camió o contenidor.</t>
  </si>
  <si>
    <t>31,99e/ml</t>
  </si>
  <si>
    <t>drenatge àrea rocòdrom</t>
  </si>
  <si>
    <t>PD781-Q0LT</t>
  </si>
  <si>
    <t>Clavegueró amb tub de PVC-U de paret sòlida per a sanejament soterrat sense pressió, superfícies interna llisa i externa llisa, diàmetre nominal DN 160, classe de rigidesa anular SN 4 (rigidesa anular &gt;= 4kN/m2), codi d'àrea d'aplicació U (ús en l'exterior de l'estructura dels edificis), fabricació segons norma UNE-EN 1401-1, de color taronja-marró RAL 8023, per a unió elàstica amb anella elastomèrica d'estanquitat, col·locat al fons de la rasa sobre llit de sorra de 10 cm de gruix, inclòs el reblert del recolzament del tub, inclosa la formació d'una solera de 15 cm de gruix de formigó d'ús no estructural HNE-20/P/20 de resistència a compressió 20 N/mm2, consistència plàstica i grandària màxima del granulat 20 mm, amb picó vibrant de combustible</t>
  </si>
  <si>
    <t>desguàs font</t>
  </si>
  <si>
    <t>36,44e/ml</t>
  </si>
  <si>
    <t>connexió dren-pou</t>
  </si>
  <si>
    <t>Caixa per a embornal de 70x30x100 cm, amb parets de 14 cm de gruix de maó calat, arrebossada i lliscada per dins amb morter mixt 1:0,5:4 sobre solera de 15 cm de formigó en massa HM - 20 / B / 20 / X0 amb una quantitat de ciment de 200 kg/m3 i relació aigua ciment =&lt; 0.6.</t>
  </si>
  <si>
    <t>226,79e/ut</t>
  </si>
  <si>
    <t>PD50-4816</t>
  </si>
  <si>
    <t>111,67e/ut</t>
  </si>
  <si>
    <t>XARXA D'ENLLUMENAT PÚBLIC</t>
  </si>
  <si>
    <t>682,81E/U</t>
  </si>
  <si>
    <t>PDG5-HA2I</t>
  </si>
  <si>
    <t>Banda contínua de plàstic de color de 30 cm d'amplària, col·locada al llarg de la rasa a 20 cm per sobre de la canalització.</t>
  </si>
  <si>
    <t>0,61e/ml</t>
  </si>
  <si>
    <t>PG2N-EUG9</t>
  </si>
  <si>
    <t>Tub corbable corrugat de polietilè, de doble capa, llisa la interior i corrugada l'exterior, de 90 mm de diàmetre nominal, aïllant i no propagador de la flama, resistència a l'impacte de 20 J, resistència a compressió de 450 N, muntat com a canalització soterrada.</t>
  </si>
  <si>
    <t>4,59e/m</t>
  </si>
  <si>
    <t>PG33-E6V8</t>
  </si>
  <si>
    <t>Cable amb conductor de coure de tensió assignada0,6/1 kV, de designació RVFV, construcció segons norma UNE 21123-2, tetrapolar, de secció 4x6 mm2, amb armadura de fleix d'acer i coberta del cable de PVC, classe de reacció al foc Eca segons la norma UNE-EN 50575, col·locat en tub.</t>
  </si>
  <si>
    <t>8,69e/m</t>
  </si>
  <si>
    <t>PGD2-E3E9</t>
  </si>
  <si>
    <t>81,06e/ut</t>
  </si>
  <si>
    <t>PG35-I18V</t>
  </si>
  <si>
    <t>Cable amb conductor de coure de tensió assignada inferior o igual a 450/750 V, de designació H07Z1-K (AS) Type 2, construcció segons norma UNE-EN 50525-3-31, unipolar, de secció 1x16 mm2, amb aïllament de poliolefines, classe de reacció al foc Cca-s1b, d1, a1 segons la norma UNE-EN 50575, amb baixa emissió fums, col·locat en tub.</t>
  </si>
  <si>
    <t>6,52e/m</t>
  </si>
  <si>
    <t>Tallacircuit amb fusible cilíndric de 4 A, unipolar, amb portafusible separable de 14x51 mm i muntat superficialment.</t>
  </si>
  <si>
    <t>PG4N-DQRG</t>
  </si>
  <si>
    <t>13,17e/ut</t>
  </si>
  <si>
    <t>2xllumenera</t>
  </si>
  <si>
    <t>PG33-E6QO</t>
  </si>
  <si>
    <t>Cable amb conductor de coure de tensió assignada0,6/1 kV, de designació RV-K, construcció segons norma UNE 21123-2, tripolar, de secció 3x2,5 mm2, amb coberta del cable de PVC, classe de reacció al foc Eca segons la norma UNE-EN 50575, col·locat en tub.</t>
  </si>
  <si>
    <t>2,53e/m</t>
  </si>
  <si>
    <t>interior plaça</t>
  </si>
  <si>
    <t>rampa exterior</t>
  </si>
  <si>
    <t>PDK2-VL6N</t>
  </si>
  <si>
    <t>Pericó de registre de fàbrica de maó de 40x40x40 cm, per a instal·lacions de serveis, amb parets de 15 cm de gruix de maó calat de 290x140x100 mm, arrebossada i lliscada interiorment amb morter mixt amb una proporció en volum 1:2:10, sobre solera formigó de 20 cm de gruix i reblert lateral amb terra de la mateixa excavació.</t>
  </si>
  <si>
    <t>119,95e/ut</t>
  </si>
  <si>
    <t>PDK1-DXAP</t>
  </si>
  <si>
    <t>Bastiment quadrat i tapa quadrat de fosa dúctil per a pericó de serveis, recolzada, pas lliure de 400x400 mm i classe C250 segons norma UNE-EN 124, col·locada amb morter per a ram de paleta.</t>
  </si>
  <si>
    <t>77,87e/ut</t>
  </si>
  <si>
    <t>Legalització d'instal·lació elèctrica corresponent a la modificació del quadre electric de baixa tensió existent per a enllumenat públic. Inclou la redacció de tots els estudis i projectes necessaris, abonament de taxes i visats, i la gestió i complimentació de tots els tràmits fins a l'obtenció de les corresponents aprovacions per part de les entitats competents.</t>
  </si>
  <si>
    <t>PHM2-DBEO</t>
  </si>
  <si>
    <t>PHM2-DBEN</t>
  </si>
  <si>
    <t>388,08e/UT</t>
  </si>
  <si>
    <t>Tractament antigraffiti permanent amb sistema de vidre inorgànic (tractament llis), format per capa vitrificada tipus HeatLess Glass transparent, per a superfícies amb requeriments de transpirabilitat mitjana i susceptibles a corrosió, amb propietats impermeables, oleòfobes, antioxidants, efecte disgregant de pintures, antienganxines, resistència al UV extrema, alta resistència a agents químics i abrasius, antifloridura, autonetejadora, antipolució i de prevenció de la degredació per incidències meteorològiques. Aplicat de forma manual.</t>
  </si>
  <si>
    <t>Arranjament de quadre elèctric d'enllumenat preexistent. Inclou:
- Pintat del quadre amb pintura antigraffiti.
- Afegit de connector per a reprogramació des del quadre amb el sistema tipus Imcu de Vossloh o equivalent.
- Arranajment d'instal·lacions segons criteris del Servei d'Enllumenat de l'Ajuntament de Barcelona.
Tot complint el REBT i les prescripcions tècniques municipals vigents en el moment de la instal·lació.</t>
  </si>
  <si>
    <t xml:space="preserve">Treballs de connexió a la xarxa d'enllumenat existent, considerats treballs auxiliars a realitzar per part del mantenidor, incloent xarxa de terres. Inclou tots els elements necessaris per a la correcta connexió. Totalment en funcionament. </t>
  </si>
  <si>
    <t>XARXA DE FONT</t>
  </si>
  <si>
    <t>PFB3-W6RQ</t>
  </si>
  <si>
    <t>Tub de polietilè de designació PE 100, diàmetre nominal DN 20, pressió nominal PN 16 (SDR 11), subministrat en rotlle, fabricació segons norma UNE-EN 12201-2, col·locat al fons de la rasa, en entorn no urbà, en obres sense dificultat de mobilitat, sense afectació per presència de serveis en la rasa, sense presència d'estrebada.</t>
  </si>
  <si>
    <t>2,25e/ut</t>
  </si>
  <si>
    <t>Estanqueitat i desinfecció. Prova de pressió de la xarxa d'aigua potable i treballs desinfecció de canonades segons marca RD 140/2003 a l'article 12 punt 2. Incloent tota la maquinària i personal necessaris, estudi previ,
diagnosi i informe certificat per tècnic competent. Realitzat per companyia d'aigües concessionària del servei.
Inclou la part proporcional d'inspeccions prèvies i inspecció de recepció d'obres.</t>
  </si>
  <si>
    <t>PN38-EC4I</t>
  </si>
  <si>
    <t>Vàlvula de bola manual amb rosca, de dues peces amb pas total, de llautó, de diàmetre nominal 3/4, de 25 bar de PN i preu alt, muntada en pericó de canalització soterrada.</t>
  </si>
  <si>
    <t>22,48e/ut</t>
  </si>
  <si>
    <t>ESCOMESA PER A FONT</t>
  </si>
  <si>
    <t>PFB3-W6ET</t>
  </si>
  <si>
    <t>Tub de polietilè de designació PE 100, diàmetre nominal DN 63, pressió nominal PN 16 (SDR 11), subministrat en barres de 6 m, fabricació segons norma UNE-EN 12201-2, col·locat al fons de la rasa, en entorn no urbà, en obres sense dificultat de mobilitat, sense afectació per presència de serveis en la rasa, sense presència d'estrebada.</t>
  </si>
  <si>
    <t>10,83e/ml</t>
  </si>
  <si>
    <t>PDK2-VL6Y</t>
  </si>
  <si>
    <t>Pericó de registre de fàbrica de maó de 80x40x40 cm, per a instal·lacions de serveis, amb parets de 15 cm de gruix de maó calat de 290x140x100 mm, arrebossada i lliscada interiorment amb morter mixt amb una proporció en volum 1:0,5:4, sobre solera formigó de 20 cm de gruix i reblert lateral amb terra de la mateixa excavació.</t>
  </si>
  <si>
    <t>154,50e/ut</t>
  </si>
  <si>
    <t>PJM1-H9XR</t>
  </si>
  <si>
    <t>Armari metàl·lic amb tanca normalitzada, per a instal·lació de comptador d´aigua, de 800x600x300 mm, instal·lat encastat en mur.</t>
  </si>
  <si>
    <t>184,03e/ut</t>
  </si>
  <si>
    <t>PJM3-8FTS</t>
  </si>
  <si>
    <t>Comptador d'aigua electrònic per a aigua freda, classe metrològica C, calibre nominal 20 mm, cabal nominal 2,5 m3/h, pressió nominal 10 bar, amb 2 connectors del tipus RJ11 al frontal, amb unions roscades, apte per a muntar en posició horitzontal o vertical, connectat a una bateria o a un ramal.</t>
  </si>
  <si>
    <t>121,54e/ut</t>
  </si>
  <si>
    <t>REVESTIMENTS</t>
  </si>
  <si>
    <t>P873-4UBQ</t>
  </si>
  <si>
    <t>Neteja de pintades i grafitis sobre parament vertical de pedra, morter o estuc, amb producte decapant i posterior esbandida amb aigua calenta.</t>
  </si>
  <si>
    <t>5,70e/m2</t>
  </si>
  <si>
    <t>P89H-4V75</t>
  </si>
  <si>
    <t>22,14e/m2</t>
  </si>
  <si>
    <t xml:space="preserve">Implantació de senyalització provisional, barreres rígides de protecció New Jersey, cartells de desviament i/o avís, tasques de vigilància i obres provisionals de restricció del trànsit.  S'inclou la implantació completa de tota la senyalització provisional necessària al tram de carrer afectat i als vials de l'entorn per a ordenar correctament i d'acord els criteris de mobilitat de l'Ajuntament el trànsit de vehicles i vianants. </t>
  </si>
  <si>
    <t>creuament calçada</t>
  </si>
  <si>
    <t>peu font</t>
  </si>
  <si>
    <t>Placa de connexió a terra d'acer, quadrada (massissa), de 500x500 mm, de 3 mm de gruix i soterrada.</t>
  </si>
  <si>
    <t xml:space="preserve"> base tanca fusta</t>
  </si>
  <si>
    <t>Pintat de parament vertical exterior de ciment, amb pintura al silicat amb acabat llis, i pigments, amb una capa de fons d'imprimació neutralitzadora, una d'imprimació fixadora i dues d'acabat, per a posterior implementació de grafiti amb grafiter de renom.</t>
  </si>
  <si>
    <t>Grafiti a realitzar per un grafiter a decidir pel Departament de l'Ajuntament de Barcelona.</t>
  </si>
  <si>
    <t>Reparació de reixat d'acer d'alçària menor o igual a 3 m de planxa metàl·lica tipus Deployé de 40/10 mm amb xapa de 1,00 mm de gruix, amb emmarcament en L.30.30.3 mm, amb substitució d'elements deteriorats, revisió d'ancoratges, decapat de pintures i eliminació d'òxids.</t>
  </si>
  <si>
    <t>P89F-4VW4</t>
  </si>
  <si>
    <t>25,47e/m2</t>
  </si>
  <si>
    <t>Pintat de tancament metàl·lic existent, amb esmalt sintètic, amb una capa d'imprimació fosfatant i dues d'acabat.</t>
  </si>
  <si>
    <t>75e/ut</t>
  </si>
  <si>
    <t>CAPÍTOL 009</t>
  </si>
  <si>
    <t>NO COMPTABILITZAT</t>
  </si>
  <si>
    <t>ARRANJAMENT I MILLORES - PLAÇA DE BOTTICELLI</t>
  </si>
  <si>
    <t>Rètol per a reconeixemnt de locals, de format rectangular, de mides 25000x670 mm de panell de polipropilè de 3 mm de gruix, col·locat fixat mecànicament sobre parament vertical.</t>
  </si>
  <si>
    <t>PQZ3-HAAL</t>
  </si>
  <si>
    <t>Xarxa anti-coloms per a sostre de pont, de polietilè, de color negre, teixida en quadrícula de 50x50 mm, muntada sobre cables d'acer inoxidable de 2,5 mm de D i fixada mecànicament al parament.</t>
  </si>
  <si>
    <t>20,05e/m2</t>
  </si>
  <si>
    <t>PRESSUPOST _ ARRANJAMENT I MILLORES _ PLAÇA DE BOTTICELLI</t>
  </si>
  <si>
    <r>
      <t xml:space="preserve">Previsió per a possibles apuntalaments als tres arbres existents, entre l'enderroc del paviment de l'entorn dels arbres i la seva repavimentació per tal d'evitar que el descalçament pugui fer cap dany als arbres existents.
</t>
    </r>
    <r>
      <rPr>
        <b/>
        <sz val="10"/>
        <color rgb="FF000000"/>
        <rFont val="Arial"/>
        <family val="2"/>
      </rPr>
      <t>A justificar en cas de ser necessària la seva implementació en el moment d'execució.</t>
    </r>
  </si>
  <si>
    <t>Desmuntatge de tancament de fusta  i ancoratges en zona de bitlles catalanes, amb mitjans manuals, aplec de material per a la seva reutilització i càrrega de runa sobre camió o contenidor.</t>
  </si>
  <si>
    <t>P221K-TG43</t>
  </si>
  <si>
    <t>noves pistes</t>
  </si>
  <si>
    <t>xarxa font</t>
  </si>
  <si>
    <t>cablejat elèctric</t>
  </si>
  <si>
    <t xml:space="preserve"> desguàs sanitari</t>
  </si>
  <si>
    <t xml:space="preserve"> alimentació sanitari</t>
  </si>
  <si>
    <t>previsió a comptador aigua</t>
  </si>
  <si>
    <t>P221E-VSNA</t>
  </si>
  <si>
    <t>Excavació de rasa en presència de serveis fins a 2 m de fondària, en roca de resistència a la compressió mitja (25 a 50 MPa), realitzada amb miniexcavadora amb martell trencador elèctrica i amb les terres deixades a la vora.</t>
  </si>
  <si>
    <t>90'38 e/m3</t>
  </si>
  <si>
    <t>pistes bitlles catalanes</t>
  </si>
  <si>
    <t>P2241-52SN</t>
  </si>
  <si>
    <t>Repàs i piconatge de caixa de paviment, amb compactació del 95% PM</t>
  </si>
  <si>
    <t>1,87e/m2</t>
  </si>
  <si>
    <t>P931-10RLQ</t>
  </si>
  <si>
    <t>P9E1-DMWY</t>
  </si>
  <si>
    <t>Paviment de panot per a vorera gris de 20x20x4 cm, classe 1a, preu superior, col·locat a truc de maceta amb morter mixt 1:0,5:4 i beurada de ciment pòrtland.</t>
  </si>
  <si>
    <t>49,30e/m2</t>
  </si>
  <si>
    <t>PD781-WBOC</t>
  </si>
  <si>
    <t>desguàs sanitari</t>
  </si>
  <si>
    <t>15</t>
  </si>
  <si>
    <t>XARXA D'AIGUA POTABLE</t>
  </si>
  <si>
    <t>PDG4-W88J</t>
  </si>
  <si>
    <t>Canalització amb un tub de PVC corrugat de diàmetre nominal DN80 i reblert de rasa amb terres seleccionades, fil guia a cada tub, part proporcional d'accessoris d'unió, separadors i obturadors, amb picó vibrant elèctric</t>
  </si>
  <si>
    <t>Estanqueitat i desinfecció. Prova de pressió de la xarxa d'aigua potable i treballs desinfecció de canonades segons marca RD 140/2003 a l'article 12 punt 2. Incloent tota la maquinària i personal necessaris, estudi previ, diagnosi i informe certificat per tècnic competent. Realitzat per companyia d'aigües concessionària del servei.
Inclou la part proporcional de inspeccions prèvies i inspecció de recepció d'obres.</t>
  </si>
  <si>
    <t>PDK1-DX9P</t>
  </si>
  <si>
    <t>Bastiment quadrat i tapa quadrat de fosa dúctil per a pericó de serveis, recolzada, pas lliure de 400x400 mm i classe B125 segons norma UNE-EN 124, col·locada amb morter per a ram de paleta.</t>
  </si>
  <si>
    <t>Pericó de registre de fàbrica de maó de 40x40x50 cm, per a instal·lacions de serveis, amb parets de 15 cm de gruix de maó calat de 290x140x100 mm, arrebossada i lliscada interiorment amb morter mixt amb una proporció en volum 1:2:10, sobre solera formigó de 20 cm de gruix i reblert lateral amb terra de la mateixa excavació.</t>
  </si>
  <si>
    <t>PN38-HIE0</t>
  </si>
  <si>
    <t>Vàlvula de bola manual amb rosca, de dues peces amb pas total, de llautó, de diàmetre nominal 1/2, de 16 bar de PN i preu alt, muntada en pericó de canalització soterrada.</t>
  </si>
  <si>
    <t>EJM1A405
-H7RM</t>
  </si>
  <si>
    <t>Comptador d'aigua amb emisor d'impulsos de tipus REED, per a aigua freda fins a 40°C, amb una relació impulsos/litre d'1:10, cos de llautó i esfera seca, amb unións roscades d'1'' de diàmetre nominal, connectat a una bateria o a un ramal.</t>
  </si>
  <si>
    <t>JARDINERIA - VEGETACIÓ</t>
  </si>
  <si>
    <t>P2217-55T0</t>
  </si>
  <si>
    <t>Excavació per a buidat de tota la superfície de la nova àrea en terreny fluix (SPT &lt;20), realitzada amb pala excavadora i càrrega indirecta sobre camió.</t>
  </si>
  <si>
    <t>clots arbres</t>
  </si>
  <si>
    <t>PR36-8RV4</t>
  </si>
  <si>
    <t>Terra vegetal de jardineria de categoria alta, amb una conductivitat elèctrica menor de 0,8 dS/m, segons NTJ 07A, subministrada a granel i escampada amb retroexcavadora petita i mitjans manuals.</t>
  </si>
  <si>
    <t>FR3PY010</t>
  </si>
  <si>
    <t>Aportació i estesa de terra adobada i garbellada, de textura franc-sorrenca, amb un contingut mínim de matèria orgànica d'un 3%, i amb les característiques descrites per a la terra de jardineria segons l'apartat 5.3 de la NTJ 08G, prèvia acceptació d'una mostra significativa per part de la direcció facultativa.</t>
  </si>
  <si>
    <t>PR31-8RXM</t>
  </si>
  <si>
    <t>Subbase d'àrid de drenatge amb pedra calcària de 18 a 25 mm, subministrada a granel i escampada amb retroexcavadora petita i mitjans manuals.</t>
  </si>
  <si>
    <t>PR3C-8ZQR</t>
  </si>
  <si>
    <t>Encoixinament amb escorça de pi de 10 a 35 mm, subministrada a granel, escampada amb retroexcavadora petita i mitjans manuals en capa uniforme de gruix fins a 10 cm.</t>
  </si>
  <si>
    <t>XARXA DE REG</t>
  </si>
  <si>
    <t>PG11-DB9T</t>
  </si>
  <si>
    <t>Armari de polièster per a programador, de 850x465x320 mm, per a servei exterior, fixat a columna, amb juntes d'estanqueitat i placa de muntatge, proveït de pany amb clau estàndard 405. Inclou execució de bancada de formigó de 5-30 cm i pintat.
Tot segons requeriments tècnics de PiJ de Barcelona.</t>
  </si>
  <si>
    <t>PJSA1-92LQ</t>
  </si>
  <si>
    <t>PJSQ-92NK</t>
  </si>
  <si>
    <t>PG33-E6A9</t>
  </si>
  <si>
    <t>PG33-E6AC</t>
  </si>
  <si>
    <t>PG2N-EUGK</t>
  </si>
  <si>
    <t>PJM45-MABK</t>
  </si>
  <si>
    <t>cabalímetre</t>
  </si>
  <si>
    <t>PDK6-VAOO</t>
  </si>
  <si>
    <t>xarxa secundària</t>
  </si>
  <si>
    <t>PN33-AOF3</t>
  </si>
  <si>
    <t>Vàlvula de bola de material plàstic, segons norma UNE-EN ISO 16135, manual, per a encolar, de 2 vies, DN 32 (per a tub de 40 mm ), de 16 bar de pressió nominal, cos i bola de PVC-U, portajunts a pressió, tancament de polietilè HDPE i junts d'estanqueïtat d'etilè propilè diè (EPDM), accionament per maneta, muntada en pericó de canalització soterrada.</t>
  </si>
  <si>
    <t>16</t>
  </si>
  <si>
    <t>PJSE-6UC6</t>
  </si>
  <si>
    <t>75,25e/ut</t>
  </si>
  <si>
    <t>17</t>
  </si>
  <si>
    <t>18</t>
  </si>
  <si>
    <t>PN74-9EL5</t>
  </si>
  <si>
    <t>19</t>
  </si>
  <si>
    <t>21</t>
  </si>
  <si>
    <t>PJS6-9EEV</t>
  </si>
  <si>
    <t>22</t>
  </si>
  <si>
    <t>PJSS-IRW9</t>
  </si>
  <si>
    <t>01.03.4</t>
  </si>
  <si>
    <t>m²</t>
  </si>
  <si>
    <t>RASPALLAT DE PINTURES I ÒXIDS EXISTENTS SOBRE PORTA D'ENTRADA A FINCA</t>
  </si>
  <si>
    <t>20</t>
  </si>
  <si>
    <t>Total CAPÍTOL 10</t>
  </si>
  <si>
    <t>CAPÍTOL 08</t>
  </si>
  <si>
    <t>PD781-WBOD</t>
  </si>
  <si>
    <t>PR60-8YAM</t>
  </si>
  <si>
    <t>PR3F-474Y</t>
  </si>
  <si>
    <t>Condicionament del sòl amb adob adob mineral sòlid de fons d'alliberament lent, formulació i dosi segons indicacions de la DF, escampat amb mitjans manuals.</t>
  </si>
  <si>
    <t>0,48e/m2</t>
  </si>
  <si>
    <t>PRE31-907D</t>
  </si>
  <si>
    <t>Poda d'arbre planifoli o conífera de 6 a 10 m d'alçària, amb cistella mecànica, aplec de la brossa generada i càrrega sobre camió grua amb pinça, i transport de la mateixa a planta de compostatge (no més lluny de 20 km).</t>
  </si>
  <si>
    <t>62,02e/ut</t>
  </si>
  <si>
    <t>Manteniment anual de la instal·lació de reg automàtic: comprovació del funcionament, programació, neteja, substitució de bateries o equips, xarxa de telegestió i altres reparacions petites necessàries, tal i com especifica el PPT.</t>
  </si>
  <si>
    <t>PRL6-46YJ</t>
  </si>
  <si>
    <t>Tractament fitosanitari d'arbrat segons necessitats. Aplicació de producte insecticida, per exemplar, amb aparell de pressió localitzador a profunditat, o similar.</t>
  </si>
  <si>
    <t>53,95e/ut</t>
  </si>
  <si>
    <t>P1R2-6RJ5</t>
  </si>
  <si>
    <t>Neteja de plantes i herbes de superfície pavimentada, aplicació de tractament herbicida i càrrega sobre camió o contenidor.</t>
  </si>
  <si>
    <t>2,49e/m2</t>
  </si>
  <si>
    <t>Aportació d'encoixinament amb escorça de pi de 10 a 35 mm, subministrada a granel, escampada amb retroexcavadora petita i mitjans manuals en capa uniforme de gruix fins a 10 cm.</t>
  </si>
  <si>
    <t>6,68e/m2</t>
  </si>
  <si>
    <t>20e/m2</t>
  </si>
  <si>
    <t>Un any de manteniment i garantia de la jardineria implantada en obra, segons Plec de Prescripcions Tècniques per al Disseny, Execució i Manteniment d'Obra Nova de Jardineria.</t>
  </si>
  <si>
    <t>Manteniment anual de la instal·lació de reg automàtic: comprovació del funcionament, programació, neteja, substitució de bateries o equips, canvis en emissors malmesos, xarxa de telegestió i altres reparacions petites necessàries, tal i com especifica el PPT.</t>
  </si>
  <si>
    <t>Tractament fitosanitari necessari segons necessitats. Aplicació de producte insecticida, per exemplar, amb aparell de pressió localitzador a profunditat, o similar.</t>
  </si>
  <si>
    <t>Desplaçament d'equip de treball i redacció d'informe mensual d'estat general de la zona</t>
  </si>
  <si>
    <t>PRZ0-906K</t>
  </si>
  <si>
    <t>Aspratge doble d'arbre mitjançant 2 rolls de fusta de pi tractada en autoclau de secció circular, de 10 cm de diàmetre i 2,5 m de llargària, clavat al fons del forat de plantació 30 cm, i amb 2 abraçadores regulables de goma o cautxú.</t>
  </si>
  <si>
    <t>PQ30-HA6X</t>
  </si>
  <si>
    <t>Subministrament i instal·lació de font per a exterior, model Caudal de Urbidermis Santa&amp;Cole, de cos de capa d'acer zincat amb acabat protecció antioxidant, de 100 cm d'alçària, sortidor i polsador de llautó i reixa de desguàs, ancorada amb dau de formigó.</t>
  </si>
  <si>
    <t>CAPÍTOL 010</t>
  </si>
  <si>
    <t>P2R3-FIO9</t>
  </si>
  <si>
    <t>Transport de terres contaminades a instal·lació autoritzada de gestió de residus, amb camió de 12 t i temps d'espera per a la càrrega amb mitjans mecànics, amb un recorregut de més de 15 i fins a 20 km.</t>
  </si>
  <si>
    <t>P2RA-EU7L</t>
  </si>
  <si>
    <t>Disposició controlada en dipòsit autoritzat de residus de terra inerts amb una densitat 1,6 t/m3, procedents d'excavació, amb codi 17 05 04 segons la Llista Europea de Residus.</t>
  </si>
  <si>
    <t xml:space="preserve">Partida alçada d'abonament íntegre per a l'actualització i gestió d'inventaris del Departament d'Espai Urbà (incloent Senyalització, Mobiliari Urbà, Estructures, i d'altres elements) d'acord amb els criteris dels plecs tècnics corresponents, per obres inferiors a 1.000 m2.
</t>
  </si>
  <si>
    <t>Excavació de cala, per a localització de serveis, amb mitjans manuals i reblert i compactació de terres seleccionades de la pròpia excavació, sense pedres.</t>
  </si>
  <si>
    <t>CAPÍTOL 11</t>
  </si>
  <si>
    <t>Total CAPÍTOL 11</t>
  </si>
  <si>
    <t>CAPÍTOL 012</t>
  </si>
  <si>
    <t>Total CAPÍTOL 12</t>
  </si>
  <si>
    <t>CAPÍTOL 10 - VARIS - GESTIÓ DE RESIDUS</t>
  </si>
  <si>
    <t>CAPÍTOL 02 - MOVIMENT DE TERRES</t>
  </si>
  <si>
    <t>CAPÍTOL 03 - PAVIMENTS I VORADES</t>
  </si>
  <si>
    <t>CAPÍTOL 04 - XARXA DRENATGE I CANALITZACIONS</t>
  </si>
  <si>
    <t>CAPÍTOL 08 - MOBILIARI URBÀ - TANCAMENTS</t>
  </si>
  <si>
    <t>CAPÍTOL 09 - MOBILIARI URBÀ</t>
  </si>
  <si>
    <t>CAPÍTOL 05 - XARXA D'ENLLUMENAT PÚBLIC</t>
  </si>
  <si>
    <t>CAPÍTOL 06 - XARXA D'AIGUA POTABLE</t>
  </si>
  <si>
    <t>CAPÍTOL 07 - REVESTIMENTS</t>
  </si>
  <si>
    <t>CAPÍTOL 11 - XARXA DE REG</t>
  </si>
  <si>
    <t>CAPÍTOL 12 - JARDINERIA - VEGETACIÓ</t>
  </si>
  <si>
    <t>Pintat antienganxines i antigrafitis d'element, fins als 2,5 m d'alçada, amb sistema de vidre inorgànic (tractament llis) incloent els següents
tractaments:
- Preparació de la superfície a pintar i condicionament superficial del suport.
- Aplicació d'una capa antioxid, tipus NR2000 o equivalent (en cas necessari).
- Aplicació de dues capes pel tractament conjunt antiadherència i antigrafiti; una capa principal més enduridora, tipus SL100 de HLG SYSTEM o equivalent, i una altre capa d'acabat transparent o amb color, biconponent,
principal més enduridora, tipus SL600 de HLG SYSTEM o equivalent.</t>
  </si>
  <si>
    <t>64,62e/m2</t>
  </si>
  <si>
    <t>Diàmetre</t>
  </si>
  <si>
    <t>Pi</t>
  </si>
  <si>
    <t>Partida alçada a justificar per a la possible verificació del mantenidor causada per defectes derivats de l'execució de la nova instal·lació.</t>
  </si>
  <si>
    <t>P2R5-DT44</t>
  </si>
  <si>
    <t>Transport de residus especials a instal·lació autoritzada de gestió de residus, amb contenidor de 200 l de capacitat.</t>
  </si>
  <si>
    <t>columnes enllumenat</t>
  </si>
  <si>
    <t>Desmuntatge de llumenera, columna exterior, accessoris i elements de subjecció, de &lt; 12 m d'alçària, com a màxim, enderroc de fonament de formigó a mà i amb compressor, aplec per a posterior aprofitament i càrrega manual de runa sobre camió o contenidor.  No inclou el seu transport a magatzem municipal en cas que es pugui aprofitar (Veure Capítol 010 - Varis - Gestió de Residus).</t>
  </si>
  <si>
    <t>Desmuntatge de llumenera, columna exterior, accessoris i elements de subjecció, de fins a 6 m d'alçària, com a màxim, enderroc de fonament de formigó a mà i amb compressor, aplec per a posterior aprofitament i càrrega manual de runa sobre camió o contenidor. No inclou el seu transport a magatzem municipal en cas que es pugui aprofitar (Veure Capítol 010 - Varis - Gestió de Residus).</t>
  </si>
  <si>
    <t>Bastiment quadrat i tapa quadrada de fosa dúctil per a pericó de serveis, recolzada, pas lliure de 400x400 mm i classe C250 segons norma UNE-EN 124, col·locada amb morter per a ram de paleta.</t>
  </si>
  <si>
    <t xml:space="preserve">Suplement de preu per a adaptació de tapa de 400x400 mm als requeriments tècnics de l'Ajuntament de Barcelona, segons Plec de Condicions Tècniques de les Instal·lacions d'Enllumenat Públic. Inclou clau de seguretat homologada pel Servei Municipal. </t>
  </si>
  <si>
    <t>30e/ut</t>
  </si>
  <si>
    <t>tub pas aeri - subterrani</t>
  </si>
  <si>
    <t>PG2O-6SX9</t>
  </si>
  <si>
    <t>Tub rígid d'acer galvanitzat, de 40 mm de diàmetre nominal, resistència a l'impacte de 20 J, resistència a compressió de 4000 N, amb unió roscada i muntat superficialment.</t>
  </si>
  <si>
    <t>PG3B-E7CU</t>
  </si>
  <si>
    <t>Conductor de coure nu, unipolar de secció 1x35 mm2, muntat superficialment.</t>
  </si>
  <si>
    <t>05.2-PG2N-EUG9</t>
  </si>
  <si>
    <t>punt llum existent - punt 101</t>
  </si>
  <si>
    <t>punt 101 - punt 102</t>
  </si>
  <si>
    <t>punt 102 - punt 103</t>
  </si>
  <si>
    <t>punt 103 - punt 104</t>
  </si>
  <si>
    <t>punt 104 - punt 105</t>
  </si>
  <si>
    <t>total cable soterrat</t>
  </si>
  <si>
    <t>pujada columna 9 m</t>
  </si>
  <si>
    <t>pujada parament</t>
  </si>
  <si>
    <t>PG33-E6AU</t>
  </si>
  <si>
    <t>Cable amb conductor de coure de tensió assignada0,6/1 kV, de designació RV-K, construcció segons norma UNE 21123-2, pentapolar, de secció 5x4 mm2, amb coberta del cable de PVC, classe de reacció al foc Eca segons la norma UNE-EN 50575, col·locat en tub.</t>
  </si>
  <si>
    <t>4,63e/m</t>
  </si>
  <si>
    <t>10,93e/m</t>
  </si>
  <si>
    <t>14,35e/m</t>
  </si>
  <si>
    <t xml:space="preserve">tallcircuit a llumenera paret </t>
  </si>
  <si>
    <t>tallcircuit a columna 9 m</t>
  </si>
  <si>
    <t>pujada llumeneres</t>
  </si>
  <si>
    <t>Partida alçada a justificar per a la resolució d'incidències trobades (en cas que n'hi hagi) en la verificació inicial feta pel mantenidor, així com les posteriors verificacions de la seva resolució.</t>
  </si>
  <si>
    <t>PDK1-IGVR</t>
  </si>
  <si>
    <t>408,89e/ut</t>
  </si>
  <si>
    <t>Bastiment circular i tapa rodona de fosa dúctil per a pou de registre existent, recolzada, pas lliure de 700 mm de diàmetre i classe D400 segons norma UNE-EN 124, col·locada amb morter per a ram de paleta, amb l'anagrama municipal del servei.</t>
  </si>
  <si>
    <t>Bastiment i reixa de fosa dúctil, abatible i amb tanca, per a embornal, de 770x335x40 mm classe C250 segons norma UNE-EN 124 i 12 dm2 de superfície d'absorció, col·locat amb morter. Reixa MODEL ESPIGA BARCELONA - P7.</t>
  </si>
  <si>
    <t>Caixa per a embornal de 700x300x1000 mm, amb parets de 14 cm de gruix de maó calat, arrebossada i lliscada per dins amb morter mixt 1:0,5:4 sobre solera de 15 cm de formigó en massa HM - 20 / B / 20 / X0 amb una quantitat de ciment de 200 kg/m3 i relació aigua ciment =&lt; 0.6.</t>
  </si>
  <si>
    <t>PD5U-47ZD</t>
  </si>
  <si>
    <t>Reixa per a interceptor, de fosa dúctil de 1030x520x100 mm, classe D400 segons norma UNE-EN 124 i 22 dm2 de superfície d'absorció col·locada sobre bastiment.</t>
  </si>
  <si>
    <t>134,29e/ut</t>
  </si>
  <si>
    <t>PD51-47Z5</t>
  </si>
  <si>
    <t>Bastiment de 50 cm de llum per a interceptor, de perfil d'acer S235JR, en accés a la plaça.</t>
  </si>
  <si>
    <t>54,96e/ut</t>
  </si>
  <si>
    <t xml:space="preserve">Trasllat d'embornals en zona de nova ubicació de rocòdrom. Es preveu el trasllat de 2 uts de caixa d'embornal, amb el corresponent perllongament del tub de connexió existent en cas necessari. </t>
  </si>
  <si>
    <t>150e</t>
  </si>
  <si>
    <t>95,11e/ml</t>
  </si>
  <si>
    <t>Rasa de drenatge del terreny, per a recollir aigües superficials, de 60x60 cm, amb tub de PVC per a drenatges de 160 mm de diàmetre, en forma de volta i de paret simple, amb excavació mecànica, reblert de la rasa amb 50% de grava embolcallada amb geotèxtil i 50% de sorra, i càrrega de les terres sobrants sobre camió o contenidor.</t>
  </si>
  <si>
    <t>connexió nou embornal-pou</t>
  </si>
  <si>
    <t>Clip elastomèric d'etilè propilè diè (EPDM) per a la connexió d'una escomesa de sanejament de PVC-U de diàmetre nominal DN 250 sobre un tub de sanejament soterrat sense pressió de PVC-U de diàmetre nominal DN 800 de superfícies interna llisa i externa perfilada segons norma UNE-EN 13476-3, fabricació segons norma UNE-EN 681-2, fixat a pressió.</t>
  </si>
  <si>
    <t>PD73K-VY4E</t>
  </si>
  <si>
    <t>104,36e/u</t>
  </si>
  <si>
    <t>Clavegueró amb tub de PVC-U de paret sòlida per a sanejament soterrat sense pressió, superfícies interna llisa i externa llisa, diàmetre nominal DN 315, classe de rigidesa anular SN 4 (rigidesa anular &gt;= 4kN/m2), codi d'àrea d'aplicació U (ús en l'exterior de l'estructura dels edificis), fabricació segons norma UNE-EN 1401-1, de color taronja-marró RAL 8023, per a unió elàstica amb anella elastomèrica d'estanquitat, col·locat al fons de la rasa embolcallat en un dau de formigó i reblert de sorra fins a 30 cm per sobre del tub.</t>
  </si>
  <si>
    <t>36,60e/ml</t>
  </si>
  <si>
    <t>PD781-WBRZ</t>
  </si>
  <si>
    <t>Clavegueró amb tub de PVC-U de paret sòlida per a sanejament soterrat sense pressió, diàmetre nominal DN 250, classe de rigidesa anular SN 4 (rigidesa anular &gt;= 4kN/m2), fabricació segons norma UNE-EN 1401-1, col·locat al fons de la rasa embolcallat en un dau de formigó, inclòs el reblert del recolzament del tub, amb picó vibrant elèctric.</t>
  </si>
  <si>
    <t>escomesa font</t>
  </si>
  <si>
    <t>escomesa sanitari</t>
  </si>
  <si>
    <t xml:space="preserve"> escomesa sanitari</t>
  </si>
  <si>
    <t>Clavegueró amb tub de PVC-U de paret sòlida per a sanejament soterrat sense pressió, diàmetre nominal DN 160, classe de rigidesa anular SN 4 (rigidesa anular &gt;= 4kN/m2), fabricació segons norma UNE-EN 1401-1, col·locat al fons de la rasa embolcallat en un dau de formigó, inclòs el reblert del recolzament del tub, amb picó vibrant elèctric.</t>
  </si>
  <si>
    <t xml:space="preserve">Jornada per a inspecció de les proves finals de servei de la instal·lació de drenatge, segons exigències dels Serveis Tècnics Municipals, de Projecte i del CTE. </t>
  </si>
  <si>
    <t>PDV1-HC4V</t>
  </si>
  <si>
    <t xml:space="preserve">Jornada per a inspecció durant l'execució de la instal·lació de la xarxa de clavegueram, segons exigències de BCASA. </t>
  </si>
  <si>
    <t>Subministrament i plantació d'arbre tipus Albizia Julibrissin “Summer Chocolate” (Acàcia Taperera “Summer Chocolate”),  amb pa de terra o contenidor, de 18 a 20 cm de perímetre de tronc a 1 m d'alçària (a partir del coll de l'arrel), en contenidor de 50 litres.</t>
  </si>
  <si>
    <t>PD5L-6QAY</t>
  </si>
  <si>
    <t>Tubs d'aeració formats per tubs de drenatge circulars perforats de polietilè d'alta densitat de 80 mm, protegit amb una manta de material orgànic.</t>
  </si>
  <si>
    <t>PR61-8ZHQ</t>
  </si>
  <si>
    <t xml:space="preserve">Jornada en obra per a determinar i valorar la infiltració del terreny als llocs de plantació de nou arbrat.
</t>
  </si>
  <si>
    <r>
      <t xml:space="preserve">Previsió segons resultats de la prova d'infiltració executada, per a instal·lació de drenatge amb tub ranurat de PVC de D=160 mm,  dins d’un prisma de grava 50 x 50 cm, embolcallat per geotèxtil. Inclou connexions directes a pou més proper.
</t>
    </r>
    <r>
      <rPr>
        <b/>
        <sz val="10"/>
        <color rgb="FF000000"/>
        <rFont val="Arial"/>
        <family val="2"/>
      </rPr>
      <t>A justificar en cas de ser necessària la seva implementació en el moment d'execució.</t>
    </r>
  </si>
  <si>
    <t>PJSQ-92NJ</t>
  </si>
  <si>
    <r>
      <t xml:space="preserve">Comptador d'aigua de velocitat, de turbina axial, tipus woltmann, amb connexions embridades segons UNE-EN 1092-2, DN50 i pressió nominal PN16, transmissió magnètica, equipat amb emissor d'impulsos inductiu, rati de mesura de 10, 100 o 1.000 l/impuls, cabal permanent Q3 de 40 m3/h, rati Q3/Q1 &gt;= 100, classe de temperatura T50, cos de fosa dúctil amb revestiment epoxi, construcció segons UNE-EN ISO 4064-1 i REAL DECRETO 244/2016, col·locat. Inlcou la clau de pas d'abonat i la vàlvula de retenció.
</t>
    </r>
    <r>
      <rPr>
        <b/>
        <sz val="10"/>
        <color rgb="FF000000"/>
        <rFont val="Arial"/>
        <family val="2"/>
      </rPr>
      <t>A justificar en cas de ser necessària la seva implementació en el moment d'execució.</t>
    </r>
  </si>
  <si>
    <r>
      <t xml:space="preserve">Pericó de fàbrica de maó per a instal·lació de comptador d'aigua, per a escomesa de diàmetre 60 mm (tub PE DN75), de 120x60x60 cm de mides interiors amb paret de maó calat R-25, de 290x140x100 mm, per a revestir, categoria I, HD, segons la norma UNE-EN 771-1, arrebossada i lliscada per dins i base drenant de grava de pedrera de pedra granítica, per a drens, inclou passamurs amb tub de PVC-U de diàmetre 200 mm i bastiment i tapa de planxa d'acer galvanitzat per a pericó de serveis, bastiment rectangular de 128x68x3,5 cm amb tapa antilliscant amb tirador ocultable i potes d'ancoratge.
</t>
    </r>
    <r>
      <rPr>
        <b/>
        <sz val="10"/>
        <color rgb="FF000000"/>
        <rFont val="Arial"/>
        <family val="2"/>
      </rPr>
      <t>A justificar en cas de ser necessària la seva implementació en el moment d'execució.</t>
    </r>
  </si>
  <si>
    <t xml:space="preserve">Previsió per tal de deixar la plaça en òptimes condicions un cop finalitzats tots els treballs. Inclou netejar, llaurar, anivellar, reposar amb sauló, amb estesa i piconatge del material al 98 % del PM, tota la superfície restant de la plaça.
</t>
  </si>
  <si>
    <t>195,42e/m</t>
  </si>
  <si>
    <t xml:space="preserve">Partida alçada d'abonament íntegre per a elaboració de Pla de Manteniment integral per al projecte, d'acord amb la Instrucció tècnica Municipal per a l'aplicació de criteris ambientals en projectes d'obres.
</t>
  </si>
  <si>
    <t>P866-AC8Y</t>
  </si>
  <si>
    <t>Tauler de fibres de fusta i resines sintètiques fabricat per procés sec MDF.H, de 12 mm de gruix i &gt; 650 kg/m3 de densitat, per a ambient humit segons UNE-EN 622-5, reacció al foc D-s2,d0, acabat no revestit, treballat al taller, col·locat amb fixacions mecàniques a muntants verticals.</t>
  </si>
  <si>
    <t>tancat pistes bitlles catalanes</t>
  </si>
  <si>
    <t>P446-DM9Q</t>
  </si>
  <si>
    <t>kg</t>
  </si>
  <si>
    <t>muntants pistes</t>
  </si>
  <si>
    <t>kg/ml</t>
  </si>
  <si>
    <t>Acer S275JR segons UNE-EN 10025-2, en perfil laminat en calent rectangular de 100x15, i peça tapajunts perforada, treballat a taller i galvanitzat, col·locat a encastat a dau de formigó 25 cm. Inclou peces de subjecció soldades per a rebre i fixar el tauler de tancament perimetral.</t>
  </si>
  <si>
    <t>Trasllat per reubicació de mòdul prefabricat per a equipament sanitari. Inclou desplaçament del mòdul a l'interior de la plaça on s'indiqui per la DF. Sanejament exterior amb dues mans de pintura i neteja de les obertures existents, per a recuperar la il·luminació al seu interior. Formació de rampa d'accés amb encofrat i formigó, segons indicacions.</t>
  </si>
  <si>
    <t>Subministrament i col·locació de columna de planxa d'acer galvanitzat, qualitat S235JR, de forma troncocònica, de 9 m d'alçària, de fabricació segons norma UNE-EN 40-5, col·locada sobre dau de formigó. MODEL BCN-C de JOVIR.</t>
  </si>
  <si>
    <t>PHM2-DBEZ</t>
  </si>
  <si>
    <t>Subministrament i col·locació de columna de planxa d'acer galvanitzat, qualitat S235JR, de forma troncocònica, de 4'5 m d'alçària, de fabricació segons norma UNE-EN 40-5, col·locada sobre dau de formigó. MODEL BCN-C de JOVIR.</t>
  </si>
  <si>
    <t>Subministrament i col·locació de columna de planxa d'acer galvanitzat, qualitat S235JR, de forma troncocònica, de 7'5 m d'alçària, de fabricació segons norma UNE-EN 40-5, col·locada sobre dau de formigó. MODEL BCN-C de JOVIR.</t>
  </si>
  <si>
    <t>35'43 e/ml</t>
  </si>
  <si>
    <t xml:space="preserve">Partida alçada a justificar en obra en concepte de requeriments de responsables municipals en fase d'obra no descrits a projecte. 
</t>
  </si>
  <si>
    <t>Manteniment de la vegetació i de l'arbrat pel seu manteniment durant la el termini de les obres: reg, tractaments fitosanitaris i feines ordinàries.</t>
  </si>
  <si>
    <t>Cala realitzada per personal especialitzat de fins a 4,00 m2 de superfície, per a localitzar sistema radicular dels arbres existents propers a zona d'excavació, amb mitjans manuals i càrrega manual de runa sobre contenidor.</t>
  </si>
  <si>
    <t>Peça recta de formigó per a vorades en zona intermèdia de pistes, monocapa, amb peça prefabricada de formigó i remat superior arrodonit, de classe climàtica B, classe resistent a l'abrasió H i classe resistent a flexió T (R-5 MPa) segons UNE-EN 1340, col·locada sobre base de formigó d'ús no estructural HNE-20 i de 10 a 20 cm d'alçària, i rejuntada amb morter.</t>
  </si>
  <si>
    <t>punt 105 - punt 106</t>
  </si>
  <si>
    <t>punt 110 - punt 111</t>
  </si>
  <si>
    <t>Capa esmorteidora per a paviment continu de cautxú reciclat realitzat "in situ" per a protecció de caigudes en zona de rocòdrom, segons la norma UNE-EN 1177, realitzada amb SBR, de 150 mm gruix, amb estructura drenant.</t>
  </si>
  <si>
    <t>120,00e/m2</t>
  </si>
  <si>
    <t xml:space="preserve">Execució de nou rocòdrom mitjançant la col·locació de 100 noves preses aproximadament. Totalment col·locat en parament vertical.   </t>
  </si>
  <si>
    <t xml:space="preserve">Execució de nou rocòdrom mitjançant la col·locació de 100 noves preses aproximadament. Totalment col·locat en parament vertical.     </t>
  </si>
  <si>
    <t>TOTAL PRESSUPOST PER CONTRACTE</t>
  </si>
  <si>
    <t>Barana formada per doble passamà amb tub de secció circular d’acer, amb un passamà superior de Ø50mm i espessor 4mm i un passamà inferior de Ø40mm i espessor 3mm. Muntants amb perfil metàl·lic del tipus T.60.7, de 85 mm de longitud vist, i encastat 25-30 cm al pou de morter. La unió entre el muntant i el passamà inferior es realitzarà amb un passamà rectangular de 30.10.1 mm, fent l’encaix pertinent. Alçada total barana 90 cm, ancorada amb formigó de dosificació 150 kg/m3, amb encast de 25 cm. Acabat galvanitzat.</t>
  </si>
  <si>
    <t>FASE ÚNICA</t>
  </si>
  <si>
    <t>TOTAL OBRA</t>
  </si>
  <si>
    <t>Previsió per a plantació d'arbust o reposició de parterres malmesos en fase d'obra. Inclou subministrament de planta, excavació de clot de plantació amb mitjans manuals, de mides segons arbust a plantar (fondària = alçària del contenidor i amplada = 2/3 vegades diàmetre del pa de terra), reblert del clot amb substitució total de terra de l'excavació per terra vegetal (seguint perfil transversal definit al PPT), primer reg i càrrega de les terres sobrants a camió.</t>
  </si>
  <si>
    <t>PFB4-DW47</t>
  </si>
  <si>
    <t>PJSE-6UCA</t>
  </si>
  <si>
    <t>PFB4-DW48</t>
  </si>
  <si>
    <t>Tub de polietilè de designació PE 40, de 40 mm de diàmetre nominal, de 10 bar de pressió nominal, sèrie SDR 7,4, UNE-EN 12201-2, connectat a pressió, amb grau de dificultat mig, utilitzant accessoris de plàstic, i col·locat al fons de la rasa.</t>
  </si>
  <si>
    <t>Tub de polietilè de designació PE 40, de 63 mm de diàmetre nominal, de 16 bar de pressió nominal, sèrie SDR 7,4, UNE-EN 12201-2, connectat a pressió, amb grau de dificultat mig, utilitzant accessoris de plàstic, i col·locat al fons de la rasa.</t>
  </si>
  <si>
    <r>
      <t xml:space="preserve">BYPASS MESTRE: Electrovàlvula per a instal·lacio de reg, de 2" de diàmetre, de material metàl·lic, amb solenoide de 24 V, per a una pressió màxima de 10 bar, amb regulador de cabal, connectada a les xarxes elèctrica i d'aigua amb connectors estancs. Inclou by-pass format per 3 vàlvules de ràcord pla rosca mascle, dos colzes mascle - femella de llautó, dues T de llautó i dos enllaços mixtes amb rosca mascle.
</t>
    </r>
    <r>
      <rPr>
        <b/>
        <sz val="10"/>
        <color rgb="FF000000"/>
        <rFont val="Arial"/>
        <family val="2"/>
      </rPr>
      <t>A justificar en cas de ser necessària la seva implementació en el moment d'execució; en tot cas, a instal·lar annex al comptador existent.</t>
    </r>
  </si>
  <si>
    <t>PNE3-9B6T</t>
  </si>
  <si>
    <t>169'18</t>
  </si>
  <si>
    <t xml:space="preserve">Pericó circular de polietilè per a instal·lacions de reg de 18 cm de diàmetre i 25 cm d'alçada amb tapa amb cargol per a tancar, col·locada sobre llit de grava i reblert de terra lateral.   </t>
  </si>
  <si>
    <t>PJSM1-VBYA</t>
  </si>
  <si>
    <t>33.68</t>
  </si>
  <si>
    <t>Sensor de pluja regulable amb protecció antivandàlica en acer inoxidable per a instal·lació inhalàmbrica, instal·lat a una alçària aproximada de 3'5 m i calibrat.</t>
  </si>
  <si>
    <t xml:space="preserve">Senyalització informativa i d'equipament per a element d'Àrea de Jocs infantils  d'espai lúdic de rocòdrom, de 320x600 cm d'alumini, tipus 06F/A6.3 - 06P/A6.3, amb base de formigó, directe a paviment.
Totalment col·locat i fixat.  </t>
  </si>
  <si>
    <t>Cable amb conductor de coure de tensió assignada 0,6/1 kV, de designació RV-K, construcció segons norma UNE 21123-2, pentapolar, de secció 5x4 mm2, amb coberta del cable de PVC, classe de reacció al foc Eca segons la norma UNE-EN 50575, col·locat en tub.</t>
  </si>
  <si>
    <t>fanals</t>
  </si>
  <si>
    <t>inici i final tram aeri</t>
  </si>
  <si>
    <t>pujada columna 4'5 m</t>
  </si>
  <si>
    <t>pujada columna 7'5 m</t>
  </si>
  <si>
    <t>tallcircuit a columna 7'5 m</t>
  </si>
  <si>
    <t>tallcircuit a columna 4'5 m</t>
  </si>
  <si>
    <t>placa terra - columnes</t>
  </si>
  <si>
    <t>placa terra - inici i final tram aeri</t>
  </si>
  <si>
    <t>Tub corbable corrugat de polietilè, de doble capa, llisa la interior i corrugada l'exterior, de 125 mm de diàmetre nominal, aïllant i no propagador de la flama, resistència a l'impacte de 28 J, resistència a compressió de 450 N, muntat com a canalització soterrada.</t>
  </si>
  <si>
    <t>PG2N-EUG4</t>
  </si>
  <si>
    <t>zona formigonada</t>
  </si>
  <si>
    <t>sota vial</t>
  </si>
  <si>
    <t>xarxa primària - baixada desde Rembrandt - zona parterres/sorra</t>
  </si>
  <si>
    <t>by-pass secundari - arquetes existents</t>
  </si>
  <si>
    <t>derivació arbrat</t>
  </si>
  <si>
    <t>PD5L-6QB8</t>
  </si>
  <si>
    <t>Canonada de tub per a reg per degoteig de 16 mm de diàmetre, amb degoters autocompensats integrats cada 30 cm, instal·lada soterrada 10 cm, amb l'obertura i el tancament de la rasa inclosos. Inclou la seva protecció amb un tub circular perforat de polietilè d'alta densitat de 50 mm, soterrat al menys 20 cm.</t>
  </si>
  <si>
    <t xml:space="preserve">PJS6-9EEV </t>
  </si>
  <si>
    <t>30,66e/ml</t>
  </si>
  <si>
    <t>PJSS-HBBQ</t>
  </si>
  <si>
    <t>PJSS-VSMX</t>
  </si>
  <si>
    <t>21,17e/ut</t>
  </si>
  <si>
    <t>17,65e/ut</t>
  </si>
  <si>
    <t xml:space="preserve">Filtre per a instal·lació de reg d'1" 1/2 de diàmetre, de material plàstic, amb element filtrant d'anelles de 120 mesh, amb vàlvula de purga, i amb presa manomètrica, muntat roscat.
</t>
  </si>
  <si>
    <r>
      <t>Vàlvula de regulació de</t>
    </r>
    <r>
      <rPr>
        <sz val="10"/>
        <rFont val="Arial"/>
        <family val="2"/>
      </rPr>
      <t xml:space="preserve"> pressió per a instal·lacions de reg, d'1" 1/2 de diàmetre de connexió, amb cos de plàstic, per a una pressió de sortida de 2,5 bar</t>
    </r>
    <r>
      <rPr>
        <sz val="10"/>
        <color rgb="FF000000"/>
        <rFont val="Arial"/>
        <family val="2"/>
      </rPr>
      <t xml:space="preserve">, roscada a la canonada.
</t>
    </r>
  </si>
  <si>
    <t>Vàlvula antidrenant per a instal·lació de reg per degoteig, de material plàstic, de 1" 1/2 de diàmetre, instal·lada en pericó.</t>
  </si>
  <si>
    <t>Vàlvula de rentat per a instal·lació de reg per degoteig, de material plàstic, de 1" 1/2 de diàmetre, instal·lada en pericó.</t>
  </si>
  <si>
    <t>Vàlvula antisifó per a instal·lació de reg per degoteig, de material plàstic, de 1" 1/2 de diàmetre, instal·lada en pericó.</t>
  </si>
  <si>
    <r>
      <rPr>
        <sz val="10"/>
        <rFont val="Arial"/>
        <family val="2"/>
      </rPr>
      <t>BYPASS SECTORIAL: Electrovàlvula per a instal·lacio de reg, d'1" de diàmetre, de material plàstic, amb solenoide de 24 V, per a una pressió màxima de 10 bar, amb regulador de cabal, connectada a les xarxes elèctrica i d'aigua amb connectors estancs. Inclou by-pass format per 3 vàlvules de ràcord pla rosca mascle, dos colzes mascle - femella de llautó, dues T de llautó i dos enllaços mixtos amb rosca mascle.</t>
    </r>
    <r>
      <rPr>
        <sz val="10"/>
        <color rgb="FF000000"/>
        <rFont val="Arial"/>
        <family val="2"/>
      </rPr>
      <t xml:space="preserve">
</t>
    </r>
  </si>
  <si>
    <t>Cable amb conductor de coure de tensió assignada 0,6/1 kV, de designació RV-K, construcció segons norma UNE 21123-2, tetrapolar, de secció 4x2,5 mm2, amb coberta del cable de PVC, classe de reacció al foc Eca segons la norma UNE-EN 50575, col·locat en tub.</t>
  </si>
  <si>
    <t>Cable amb conductor de coure de tensió assignada 0,6/1 kV, de designació RV-K, construcció segons norma UNE 21123-2, tetrapolar, de secció 4x6 mm2, amb coberta del cable de PVC, classe de reacció al foc Eca segons la norma UNE-EN 50575, col·locat en tub</t>
  </si>
  <si>
    <t>programador - mestre+cabalímetre+reserva</t>
  </si>
  <si>
    <t>programador - secundari+existents+reserva</t>
  </si>
  <si>
    <t>secundari - existents+reserva</t>
  </si>
  <si>
    <t>xarxa reg + cablejat - paviment tou</t>
  </si>
  <si>
    <t>xarxa reg + cablejat - zona formigonada</t>
  </si>
  <si>
    <t>P2146-DJ5J</t>
  </si>
  <si>
    <t>Demolició de paviment de formigó de fins a 20 cm de gruix, d'amplària més de 2 m amb retroexcavadora amb martell trencador i càrrega sobre camió amb mitjans mecànics.</t>
  </si>
  <si>
    <t>vial - mestre</t>
  </si>
  <si>
    <t>P2146-DJ4C</t>
  </si>
  <si>
    <t>Demolició de paviment de panots col·locats sobre base de formigó de fins a 20 cm de gruix, inclòs la demolició de la base, d'amplària fins a 2 m amb retroexcavadora amb martell trencador i càrrega sobre camió amb mitjans mecànics.</t>
  </si>
  <si>
    <t>P221D-DZ2Q</t>
  </si>
  <si>
    <t>Excavació de rasa per a pas d'instal·lacions fins a 1 m de fondària, en terreny de sòls de trànsit (SPT &gt;50), realitzada amb retroexcavadora i àrrega sobre camió amb mitjans mecànics.</t>
  </si>
  <si>
    <t>xarxa reg + cablejat - àrea sorrenca</t>
  </si>
  <si>
    <t>rasa en parterre</t>
  </si>
  <si>
    <t>creuaments calçada</t>
  </si>
  <si>
    <t>xarxa reg + cablejat - àrea parterre</t>
  </si>
  <si>
    <t>34'76 e/m3</t>
  </si>
  <si>
    <t>Base de 20 a 40 cm de gruix de formigó en massa HM-20/P/20/I, de consistència plàstica i grandària màxima del granulat 20 mm, abocat amb transport interior mecànic amb estesa i vibratge manual, amb acabat reglejat.</t>
  </si>
  <si>
    <t>P9A0-IZXB</t>
  </si>
  <si>
    <t>Reblert de rasa amb sorra granada de 1 a 4 mm, amb estesa i piconatge mecànics del material al 95 % del PM</t>
  </si>
  <si>
    <t>P9H5-M1K7</t>
  </si>
  <si>
    <t>Tn</t>
  </si>
  <si>
    <t>Paviment de mescla bituminosa contínua en calent tipus AC 16 surf BC 50/70 D, amb conglomerat asfàltic, de granulometria densa per a capa de trànsit i granulat granític, estesa i compactada, en entorn urbà amb dificultat de mobilitat.</t>
  </si>
  <si>
    <t xml:space="preserve">Reg d'adherència amb emulsió bituminosa catiònica tipus C60B3/B2 ADH, amb dotació 0,5 kg/m2.
</t>
  </si>
  <si>
    <t>m3 a Tn</t>
  </si>
  <si>
    <t>P976-11ZTY</t>
  </si>
  <si>
    <t xml:space="preserve">Rigola de 30 cm d'amplària de peça monocapa de formigó color blanc, de 30x30x8 cm, per a rigoles, col·locades amb morter sobre base de formigó d'ús no estructural i rejuntades amb beurada de ciment.
</t>
  </si>
  <si>
    <t>P965-OYMP</t>
  </si>
  <si>
    <t xml:space="preserve">Vorada de pedra granítica, corba, escairada, buixardada, per a vorada, de 20x25 cm, col·locada sobre base de formigó no estructural, de 20 a 25 cm d'alçària i rejuntada amb morter.
</t>
  </si>
  <si>
    <t>B770-1PYH</t>
  </si>
  <si>
    <t>Làmina de polietilè de color verd, d'alta densitat, de 150 um i amb massa específica de 136 a 160 g/m2, col·locada no adherida.</t>
  </si>
  <si>
    <t>Certificació d'Element de Jocs Infantils conforme compleix amb la Normativa vigents.</t>
  </si>
  <si>
    <t xml:space="preserve">Senyalització informativa d'interior d'illa, de 320x600 cm d'alumini, tipus 06P/A10, collada directament a parament.
Totalment col·locat i fixat.  </t>
  </si>
  <si>
    <t xml:space="preserve">Actualització de la senyalització actual en parterres, mitjançant la col·locació de nova senyalització de conducta amb pictogrames, de 320x320 cm d'alumini, tipus 04F/B1, amb base de formigó, directe a paviment.
Totalment col·locat i fixat.  </t>
  </si>
  <si>
    <t>Capa d'acabat per a paviment continu de cautxú reciclat realitzat "in situ" per a protecció de caigudes en zona de rocòdrom, segons la norma UNE-EN 1177, realitzada amb EPDM, de 20 mm gruix, de color RAL 3004, amb estructura drenant, superfície llisa i antilliscant. El preu inclou els elements i treballs necessaris per a la seva correcta execució i acabat previst segons plànols de detall.</t>
  </si>
  <si>
    <t>P966-H97Q</t>
  </si>
  <si>
    <t xml:space="preserve">Platina d'acer galvanitzat, de 10 mm de gruix i 350 mm d'alçària, amb els elements metàl·lics d'ancoratge soldats a la xapa, col·locada sobre base de formigó d'ús no estructural HNE-15/P/40 de resistència a compressió 15 N/mm2, consistència plàstica i grandària màxima del granulat 40 mm.
</t>
  </si>
  <si>
    <t>remat cautxú</t>
  </si>
  <si>
    <t>transició aeri - subterrani</t>
  </si>
  <si>
    <t xml:space="preserve">Porta de dues fulles batents de 1,45x2,00 m cadascuna, d'acer galvanitzat en calent, amb bastidor de tub de 70x70x4 mm i planxa metàl·lica tipus Deployé de 40/10 mm amb xapa de 1,00 mm de gruix, soldada a emmarcament en L.30.30.3 mm, 4 frontisses, passador amb topall antiobertura, perns regulables, pany de cop i clau, ganxo per fixació de cadenat.
Fixades a perfil HEB.140 encastat a dau de formigó, amb xapa lateral soldada de 20x200x4.
Elements amb acabat galvanitzat. Col·locada i totalment instal·lada. </t>
  </si>
  <si>
    <t>Programador de reg amb alimentació a 9 V, no codificable, ampliable i centralitzable, per a un nombre màxim de 8 estacions, muntat dins armari (no inclòs) i connectat a la xarxa d'alimentació, als elements governats i als aparells de control. Amb el kit de comunicació per a comunicació via Ethernet, inclòs i configurat, programat, comprovat i en funcionament. El programador inclourà tot els accessoris
necessaris per a telegestió, ha d'incloure mòdul de comunicació, router i accessoris necessaris per a la correcta programació mitjançant protocol de comunicació segons requeriments de l'Ajuntament de Barcelona, i integrable a la plataforma de telegestió de l'Ajuntament de Barcelona. Programador tipus Hunter ICC2.</t>
  </si>
  <si>
    <t>Comptador d'aigua de velocitat, de turbina axial, tipus woltmann, amb connexions embridades segons UNE-EN 1092-2, DN50 i pressió nominal PN16, transmissió magnètica, equipat amb emissor d'impulsos inductiu, rati de mesura de 10, 100 o 1.000 l/impuls, cabal permanent Q3 de 40 m3/h, rati Q3/Q1 &gt;= 100, classe de temperatura T50, cos de fosa dúctil amb revestiment epoxi, construcció segons UNE-EN ISO 4064-1 i REAL DECRETO 244/2016, col·locat. Inlcou la clau de pas d'abonat i la vàlvula de retenció.
A justificar en cas de ser necessària la seva implementació en el moment d'execució.</t>
  </si>
  <si>
    <t>Pericó de fàbrica de maó per a instal·lació de comptador d'aigua, per a escomesa de diàmetre 60 mm (tub PE DN75), de 120x60x60 cm de mides interiors amb paret de maó calat R-25, de 290x140x100 mm, per a revestir, categoria I, HD, segons la norma UNE-EN 771-1, arrebossada i lliscada per dins i base drenant de grava de pedrera de pedra granítica, per a drens, inclou passamurs amb tub de PVC-U de diàmetre 200 mm i bastiment i tapa de planxa d'acer galvanitzat per a pericó de serveis, bastiment rectangular de 128x68x3,5 cm amb tapa antilliscant amb tirador ocultable i potes d'ancoratge.
A justificar en cas de ser necessària la seva implementació en el moment d'execució.</t>
  </si>
  <si>
    <r>
      <t xml:space="preserve">BYPASS MESTRE: Electrovàlvula per a instal·lacio de reg, de 2" de diàmetre, de material metàl·lic, amb solenoide de 24 V, per a una pressió màxima de 10 bar, amb regulador de cabal, connectada a les xarxes elèctrica i d'aigua amb connectors estancs. Inclou by-pass format per 3 vàlvules de ràcord pla rosca mascle, dos colzes mascle - femella de llautó, dues T de llautó i dos enllaços mixtes amb rosca mascle.
</t>
    </r>
    <r>
      <rPr>
        <b/>
        <sz val="10"/>
        <color rgb="FF000000"/>
        <rFont val="Arial"/>
        <family val="2"/>
      </rPr>
      <t>A justificar en cas de ser necessària la seva implementació en el moment</t>
    </r>
    <r>
      <rPr>
        <sz val="10"/>
        <color rgb="FF000000"/>
        <rFont val="Arial"/>
        <family val="2"/>
      </rPr>
      <t xml:space="preserve"> </t>
    </r>
    <r>
      <rPr>
        <b/>
        <sz val="10"/>
        <color rgb="FF000000"/>
        <rFont val="Arial"/>
        <family val="2"/>
      </rPr>
      <t>d'execució; en tot cas, a instal·lar annex al comptador existent.</t>
    </r>
  </si>
  <si>
    <t xml:space="preserve">Vàlvula de regulació de pressió per a instal·lacions de reg, d'1" 1/2 de diàmetre de connexió, amb cos de plàstic, per a una pressió de sortida de 2,5 bar, roscada a la canonada.
</t>
  </si>
  <si>
    <t>23</t>
  </si>
  <si>
    <t>24</t>
  </si>
  <si>
    <t>Comptador d'aigua amb emisor d'impulsos de tipus REED, per a aigua freda fins a 40°C, amb una relació impulsos/litre d'1:10, cos de llautó i esfera seca, amb unions roscades d'1'' de diàmetre nominal, connectat a una bateria o a un ramal.</t>
  </si>
  <si>
    <t>vorera - aigua potable</t>
  </si>
  <si>
    <t>creuament calçada - xarxa reg</t>
  </si>
  <si>
    <t>creuament calçada - xarxa aigua potable</t>
  </si>
  <si>
    <t>àrea panots afectada - xarxa reg</t>
  </si>
  <si>
    <t>àrea panots afectada - xarxa aigua potable</t>
  </si>
  <si>
    <t>CAPÍTOL 01 - TREBALLS PRELIMINARS, RETIRADES I TRACTAMENT VEGETACIÓ</t>
  </si>
  <si>
    <t>Tub de polietilè de designació PE 100, diàmetre nominal DN 20, pressió nominal PN 16 (SDR 11), subministrat en rotlle, fabricació segons norma UNE-EN 12201-2, de material plàstic, col·locat al fons de la rasa, amb grau de dificultat mitjà.</t>
  </si>
  <si>
    <t>PFB3-13ZAI</t>
  </si>
  <si>
    <t>Subministrament i col·locació de llumenera amb tecnologia LED, MODEL  CIRCUS LIRA DE SALVI LIGHTING BARCELONA. Llumenera L Circus lIRA 18WG HE 27K F1M6 PMMA S P075, color Gris Plata G2, Potència 52W. Inclou protector sobretensió, IMCU de Vossloh, regulació del Driver i accessoris. També inclou garantia de 10 anys.</t>
  </si>
  <si>
    <t>Subministrament i col·locació de llumenera amb tecnologia LED, MODEL  CIRCUS LIRA DE SALVI LIGHTING BARCELONA. Llumenera L Circus Lira 18WQ HE 27K F4MC PMMA S P040, color Gris Plata G2, Potència 22W. Inclou protector sobretensió, IMCU de Vossloh, regulació del Driver i accessoris. També inclou garantia de 10 anys.</t>
  </si>
  <si>
    <t>Subministrament i col·locació de llumenera amb tecnologia LED, MODEL CIRCUS T/H 60 DE SALVI LIGHTING BARCELONA. Llumenera L Circus T/H 60 18WG HE 27K F5M1 PMMA S P075, color Gris Plata G2, Potència 39W. Inclou protector sobretensió, IMCU de Vossloh, regulació del Driver i accessoris. També inclou garantia de 10 anys.</t>
  </si>
  <si>
    <t>Subministrament i col·locació de llumenera amb tecnologia LED, MODEL CIRCUS S PRO DE SALVI LIGHTING BARCELONA. Llumenera L Circus S Pro 16FWP HE 27K F4MC PMMA S P024, color Gris Plata G2, Potència 16W. Inclou protector sobretensió, IMCU de Vossloh, regulació del Driver i accessoris. També inclou garantia de 10 anys.</t>
  </si>
  <si>
    <t>Subministrament i col·locació de llumenera amb tecnologia LED, MODEL CIRCUS S PRO DE SALVI LIGHTING BARCELONA. Llumenera L Circus S Pro 16EWS HE 27K F4MC PMMA S P075, color Gris Plata G2, Potència 23W. Inclou protector sobretensió, IMCU de Vossloh, regulació del Driver i accessoris. També inclou garantia de 10 anys.</t>
  </si>
  <si>
    <t>punt 103 - punt 107</t>
  </si>
  <si>
    <t>punt 107 - punt 108</t>
  </si>
  <si>
    <t>punt 102 - punt 109</t>
  </si>
  <si>
    <t>punt 109 - punt 110</t>
  </si>
  <si>
    <t>CAPÍTOL 09</t>
  </si>
  <si>
    <t>Caixa de connexió i fusibes tipus Claved, de mides aproximades 147x82x65, format rectangular, de PVC, amb grau de protecció IP-44, muntada superficialment. Inclou tapa tancada amb cargol imperdible.</t>
  </si>
  <si>
    <t>Cable amb conductor de coure de tensió assignada 0,6/1 kV, de designació RVFV, construcció segons norma UNE 21123-2, tetrapolar, de secció 4x6 mm2, amb armadura de fleix d'acer i coberta del cable de PVC, classe de reacció al foc Eca segons la norma UNE-EN 50575, col·locat en tub.</t>
  </si>
  <si>
    <r>
      <rPr>
        <b/>
        <sz val="10"/>
        <color rgb="FF000000"/>
        <rFont val="Arial"/>
        <family val="2"/>
      </rPr>
      <t>EL PRESSUPOST PER A L'EXECUCIÓ DE LES OBRES ÉS DE:</t>
    </r>
    <r>
      <rPr>
        <sz val="10"/>
        <color rgb="FF000000"/>
        <rFont val="Arial"/>
        <family val="2"/>
      </rPr>
      <t xml:space="preserve">                                                                                                                                                                                    </t>
    </r>
    <r>
      <rPr>
        <b/>
        <i/>
        <sz val="11"/>
        <color rgb="FF000000"/>
        <rFont val="Arial"/>
        <family val="2"/>
      </rPr>
      <t xml:space="preserve">DOS-CENTS VUITANTA-SET MIL CENT SEIXANTA EUROS I TRENTA-UN CÈNTIMS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</si>
</sst>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 &quot;€&quot;"/>
  </numFmts>
  <fonts count="28" x14ac:knownFonts="1">
    <font>
      <sz val="11"/>
      <color theme="1"/>
      <name val="Calibri"/>
      <family val="2"/>
      <scheme val="minor"/>
    </font>
    <font>
      <sz val="10"/>
      <name val="Arial"/>
      <family val="2"/>
    </font>
    <font>
      <i/>
      <sz val="10"/>
      <color rgb="FF000000"/>
      <name val="Arial"/>
      <family val="2"/>
    </font>
    <font>
      <sz val="10"/>
      <color rgb="FF000000"/>
      <name val="Arial"/>
      <family val="2"/>
    </font>
    <font>
      <sz val="10"/>
      <name val="Arial"/>
    </font>
    <font>
      <sz val="8"/>
      <color rgb="FF000000"/>
      <name val="Calibri"/>
      <family val="2"/>
    </font>
    <font>
      <sz val="8"/>
      <color theme="1"/>
      <name val="Calibri"/>
      <family val="2"/>
      <scheme val="minor"/>
    </font>
    <font>
      <b/>
      <sz val="9"/>
      <color rgb="FF000000"/>
      <name val="Tahoma"/>
      <family val="2"/>
    </font>
    <font>
      <sz val="10"/>
      <color rgb="FFFF0000"/>
      <name val="Arial"/>
      <family val="2"/>
    </font>
    <font>
      <sz val="11"/>
      <color rgb="FFFF0000"/>
      <name val="Calibri"/>
      <family val="2"/>
      <scheme val="minor"/>
    </font>
    <font>
      <b/>
      <sz val="14"/>
      <color rgb="FF000000"/>
      <name val="Arial"/>
      <family val="2"/>
    </font>
    <font>
      <sz val="11"/>
      <color rgb="FFFF0000"/>
      <name val="Arial"/>
      <family val="2"/>
    </font>
    <font>
      <b/>
      <i/>
      <sz val="10"/>
      <color rgb="FF000000"/>
      <name val="Arial"/>
      <family val="2"/>
    </font>
    <font>
      <b/>
      <sz val="10"/>
      <color rgb="FF000000"/>
      <name val="Arial"/>
      <family val="2"/>
    </font>
    <font>
      <b/>
      <sz val="8"/>
      <color rgb="FF000000"/>
      <name val="Arial"/>
      <family val="2"/>
    </font>
    <font>
      <b/>
      <sz val="8"/>
      <color rgb="FFFF40FF"/>
      <name val="Arial"/>
      <family val="2"/>
    </font>
    <font>
      <sz val="8"/>
      <color rgb="FF000000"/>
      <name val="Arial"/>
      <family val="2"/>
    </font>
    <font>
      <sz val="8"/>
      <color rgb="FFFF40FF"/>
      <name val="Arial"/>
      <family val="2"/>
    </font>
    <font>
      <sz val="8"/>
      <color theme="1"/>
      <name val="Arial"/>
      <family val="2"/>
    </font>
    <font>
      <sz val="10"/>
      <color theme="1"/>
      <name val="Arial"/>
      <family val="2"/>
    </font>
    <font>
      <b/>
      <sz val="8"/>
      <color theme="1"/>
      <name val="Arial"/>
      <family val="2"/>
    </font>
    <font>
      <sz val="11"/>
      <color theme="1"/>
      <name val="Arial"/>
      <family val="2"/>
    </font>
    <font>
      <b/>
      <i/>
      <sz val="11"/>
      <name val="Arial"/>
      <family val="2"/>
    </font>
    <font>
      <b/>
      <sz val="12"/>
      <color rgb="FF000000"/>
      <name val="Arial"/>
      <family val="2"/>
    </font>
    <font>
      <b/>
      <i/>
      <sz val="12"/>
      <name val="Arial"/>
      <family val="2"/>
    </font>
    <font>
      <b/>
      <i/>
      <sz val="11"/>
      <color rgb="FF000000"/>
      <name val="Arial"/>
      <family val="2"/>
    </font>
    <font>
      <sz val="8"/>
      <name val="Arial"/>
      <family val="2"/>
    </font>
    <font>
      <i/>
      <sz val="10"/>
      <name val="Arial"/>
      <family val="2"/>
    </font>
  </fonts>
  <fills count="12">
    <fill>
      <patternFill patternType="none"/>
    </fill>
    <fill>
      <patternFill patternType="gray125"/>
    </fill>
    <fill>
      <patternFill patternType="solid">
        <fgColor theme="3" tint="0.39997558519241921"/>
        <bgColor rgb="FF000000"/>
      </patternFill>
    </fill>
    <fill>
      <patternFill patternType="solid">
        <fgColor rgb="FFC2D5E7"/>
        <bgColor rgb="FF000000"/>
      </patternFill>
    </fill>
    <fill>
      <patternFill patternType="solid">
        <fgColor rgb="FFEBF1DE"/>
        <bgColor rgb="FF000000"/>
      </patternFill>
    </fill>
    <fill>
      <patternFill patternType="solid">
        <fgColor theme="6" tint="0.79998168889431442"/>
        <bgColor rgb="FF000000"/>
      </patternFill>
    </fill>
    <fill>
      <patternFill patternType="solid">
        <fgColor rgb="FFC0C0C0"/>
        <bgColor rgb="FF000000"/>
      </patternFill>
    </fill>
    <fill>
      <patternFill patternType="solid">
        <fgColor theme="6" tint="0.79998168889431442"/>
        <bgColor indexed="64"/>
      </patternFill>
    </fill>
    <fill>
      <patternFill patternType="solid">
        <fgColor rgb="FFD1E1ED"/>
        <bgColor rgb="FF000000"/>
      </patternFill>
    </fill>
    <fill>
      <patternFill patternType="solid">
        <fgColor theme="0" tint="-4.9989318521683403E-2"/>
        <bgColor indexed="64"/>
      </patternFill>
    </fill>
    <fill>
      <patternFill patternType="solid">
        <fgColor theme="3" tint="0.39997558519241921"/>
        <bgColor indexed="64"/>
      </patternFill>
    </fill>
    <fill>
      <patternFill patternType="solid">
        <fgColor theme="0" tint="-4.9989318521683403E-2"/>
        <bgColor rgb="FF000000"/>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5">
    <xf numFmtId="0" fontId="0" fillId="0" borderId="0" xfId="0"/>
    <xf numFmtId="0" fontId="1" fillId="0" borderId="0" xfId="0" applyFont="1" applyAlignment="1">
      <alignment horizontal="center" vertical="center"/>
    </xf>
    <xf numFmtId="0" fontId="4" fillId="0" borderId="0" xfId="0" applyFont="1" applyAlignment="1">
      <alignment vertical="top"/>
    </xf>
    <xf numFmtId="0" fontId="1" fillId="0" borderId="0" xfId="0" applyFont="1" applyAlignment="1">
      <alignment vertical="top"/>
    </xf>
    <xf numFmtId="0" fontId="4" fillId="0" borderId="0" xfId="0" applyFont="1" applyAlignment="1">
      <alignment horizontal="center" vertical="center"/>
    </xf>
    <xf numFmtId="0" fontId="5" fillId="0" borderId="0" xfId="0" applyFont="1" applyAlignment="1">
      <alignment vertical="top"/>
    </xf>
    <xf numFmtId="0" fontId="6" fillId="0" borderId="0" xfId="0" applyFont="1" applyAlignment="1">
      <alignment vertical="top"/>
    </xf>
    <xf numFmtId="0" fontId="1" fillId="0" borderId="0" xfId="0" applyFont="1"/>
    <xf numFmtId="0" fontId="9" fillId="0" borderId="0" xfId="0" applyFont="1"/>
    <xf numFmtId="0" fontId="0" fillId="10" borderId="0" xfId="0" applyFill="1"/>
    <xf numFmtId="0" fontId="10" fillId="0" borderId="0" xfId="0" applyFont="1" applyAlignment="1">
      <alignment vertical="top"/>
    </xf>
    <xf numFmtId="0" fontId="11" fillId="0" borderId="0" xfId="0" applyFont="1"/>
    <xf numFmtId="0" fontId="12" fillId="10" borderId="0" xfId="0" applyFont="1" applyFill="1" applyAlignment="1">
      <alignment vertical="top"/>
    </xf>
    <xf numFmtId="0" fontId="12" fillId="10" borderId="0" xfId="0" applyFont="1" applyFill="1" applyAlignment="1">
      <alignment vertical="top" wrapText="1"/>
    </xf>
    <xf numFmtId="0" fontId="12" fillId="10" borderId="0" xfId="0" applyFont="1" applyFill="1" applyAlignment="1">
      <alignment horizontal="center" vertical="center"/>
    </xf>
    <xf numFmtId="0" fontId="11" fillId="10" borderId="0" xfId="0" applyFont="1" applyFill="1"/>
    <xf numFmtId="49" fontId="14" fillId="3" borderId="0" xfId="0" applyNumberFormat="1" applyFont="1" applyFill="1" applyAlignment="1">
      <alignment vertical="top"/>
    </xf>
    <xf numFmtId="49" fontId="13" fillId="3" borderId="0" xfId="0" applyNumberFormat="1" applyFont="1" applyFill="1" applyAlignment="1">
      <alignment vertical="center" wrapText="1"/>
    </xf>
    <xf numFmtId="0" fontId="14" fillId="3" borderId="0" xfId="0" applyFont="1" applyFill="1" applyAlignment="1">
      <alignment horizontal="center" vertical="center"/>
    </xf>
    <xf numFmtId="0" fontId="14" fillId="3" borderId="0" xfId="0" applyFont="1" applyFill="1" applyAlignment="1">
      <alignment vertical="top"/>
    </xf>
    <xf numFmtId="4" fontId="15" fillId="3" borderId="0" xfId="0" applyNumberFormat="1" applyFont="1" applyFill="1" applyAlignment="1">
      <alignment vertical="top"/>
    </xf>
    <xf numFmtId="49" fontId="14" fillId="4" borderId="0" xfId="0" applyNumberFormat="1" applyFont="1" applyFill="1" applyAlignment="1">
      <alignment horizontal="center" vertical="center" wrapText="1"/>
    </xf>
    <xf numFmtId="49" fontId="16" fillId="4" borderId="0" xfId="0" applyNumberFormat="1" applyFont="1" applyFill="1" applyAlignment="1">
      <alignment vertical="top" wrapText="1"/>
    </xf>
    <xf numFmtId="49" fontId="16" fillId="0" borderId="0" xfId="0" applyNumberFormat="1" applyFont="1" applyAlignment="1">
      <alignment vertical="top"/>
    </xf>
    <xf numFmtId="0" fontId="16" fillId="0" borderId="0" xfId="0" applyFont="1" applyAlignment="1">
      <alignment horizontal="center" vertical="center"/>
    </xf>
    <xf numFmtId="0" fontId="16" fillId="0" borderId="0" xfId="0" applyFont="1" applyAlignment="1">
      <alignment vertical="top"/>
    </xf>
    <xf numFmtId="4" fontId="15" fillId="0" borderId="0" xfId="0" applyNumberFormat="1" applyFont="1" applyAlignment="1">
      <alignment vertical="top"/>
    </xf>
    <xf numFmtId="0" fontId="3" fillId="0" borderId="0" xfId="0" applyFont="1" applyAlignment="1">
      <alignment vertical="top" wrapText="1"/>
    </xf>
    <xf numFmtId="164" fontId="16" fillId="0" borderId="0" xfId="0" applyNumberFormat="1" applyFont="1" applyAlignment="1">
      <alignment horizontal="center" vertical="center"/>
    </xf>
    <xf numFmtId="4" fontId="16" fillId="0" borderId="0" xfId="0" applyNumberFormat="1" applyFont="1" applyAlignment="1">
      <alignment vertical="top"/>
    </xf>
    <xf numFmtId="4" fontId="17" fillId="0" borderId="0" xfId="0" applyNumberFormat="1" applyFont="1" applyAlignment="1">
      <alignment vertical="top"/>
    </xf>
    <xf numFmtId="0" fontId="16" fillId="6" borderId="0" xfId="0" applyFont="1" applyFill="1" applyAlignment="1">
      <alignment vertical="top"/>
    </xf>
    <xf numFmtId="0" fontId="3" fillId="6" borderId="0" xfId="0" applyFont="1" applyFill="1" applyAlignment="1">
      <alignment vertical="top" wrapText="1"/>
    </xf>
    <xf numFmtId="0" fontId="16" fillId="6" borderId="0" xfId="0" applyFont="1" applyFill="1" applyAlignment="1">
      <alignment horizontal="center" vertical="center"/>
    </xf>
    <xf numFmtId="49" fontId="16" fillId="4" borderId="0" xfId="0" applyNumberFormat="1" applyFont="1" applyFill="1" applyAlignment="1">
      <alignment vertical="top"/>
    </xf>
    <xf numFmtId="0" fontId="8" fillId="0" borderId="0" xfId="0" applyFont="1" applyAlignment="1">
      <alignment vertical="top" wrapText="1"/>
    </xf>
    <xf numFmtId="0" fontId="18" fillId="0" borderId="0" xfId="0" applyFont="1" applyAlignment="1">
      <alignment vertical="top"/>
    </xf>
    <xf numFmtId="0" fontId="19" fillId="0" borderId="0" xfId="0" applyFont="1" applyAlignment="1">
      <alignment vertical="top" wrapText="1"/>
    </xf>
    <xf numFmtId="0" fontId="18" fillId="0" borderId="0" xfId="0" applyFont="1" applyAlignment="1">
      <alignment horizontal="center" vertical="center"/>
    </xf>
    <xf numFmtId="49" fontId="20" fillId="0" borderId="0" xfId="0" applyNumberFormat="1" applyFont="1" applyAlignment="1">
      <alignment vertical="top"/>
    </xf>
    <xf numFmtId="4" fontId="18" fillId="0" borderId="0" xfId="0" applyNumberFormat="1" applyFont="1" applyAlignment="1">
      <alignment vertical="top"/>
    </xf>
    <xf numFmtId="0" fontId="21" fillId="0" borderId="0" xfId="0" applyFont="1"/>
    <xf numFmtId="0" fontId="2" fillId="0" borderId="0" xfId="0" applyFont="1" applyAlignment="1">
      <alignment horizontal="right" vertical="top" wrapText="1"/>
    </xf>
    <xf numFmtId="49" fontId="14" fillId="0" borderId="0" xfId="0" applyNumberFormat="1" applyFont="1" applyAlignment="1">
      <alignment vertical="top"/>
    </xf>
    <xf numFmtId="49" fontId="3" fillId="5" borderId="0" xfId="0" applyNumberFormat="1" applyFont="1" applyFill="1" applyAlignment="1">
      <alignment vertical="top" wrapText="1"/>
    </xf>
    <xf numFmtId="49" fontId="14" fillId="8" borderId="0" xfId="0" applyNumberFormat="1" applyFont="1" applyFill="1" applyAlignment="1">
      <alignment vertical="top"/>
    </xf>
    <xf numFmtId="0" fontId="14" fillId="8" borderId="0" xfId="0" applyFont="1" applyFill="1" applyAlignment="1">
      <alignment vertical="top"/>
    </xf>
    <xf numFmtId="4" fontId="15" fillId="8" borderId="0" xfId="0" applyNumberFormat="1" applyFont="1" applyFill="1" applyAlignment="1">
      <alignment vertical="top"/>
    </xf>
    <xf numFmtId="49" fontId="18" fillId="7" borderId="0" xfId="0" applyNumberFormat="1" applyFont="1" applyFill="1" applyAlignment="1">
      <alignment vertical="top" wrapText="1"/>
    </xf>
    <xf numFmtId="49" fontId="18" fillId="0" borderId="0" xfId="0" applyNumberFormat="1" applyFont="1" applyAlignment="1">
      <alignment vertical="top"/>
    </xf>
    <xf numFmtId="164" fontId="18" fillId="0" borderId="0" xfId="0" applyNumberFormat="1" applyFont="1" applyAlignment="1">
      <alignment horizontal="center" vertical="center"/>
    </xf>
    <xf numFmtId="49" fontId="2" fillId="0" borderId="0" xfId="0" applyNumberFormat="1" applyFont="1" applyAlignment="1">
      <alignment horizontal="right" vertical="top"/>
    </xf>
    <xf numFmtId="0" fontId="12" fillId="10" borderId="0" xfId="0" applyFont="1" applyFill="1" applyAlignment="1">
      <alignment horizontal="center" vertical="top"/>
    </xf>
    <xf numFmtId="49" fontId="20" fillId="0" borderId="0" xfId="0" applyNumberFormat="1" applyFont="1" applyAlignment="1">
      <alignment horizontal="right" vertical="center"/>
    </xf>
    <xf numFmtId="49" fontId="14" fillId="2" borderId="0" xfId="0" applyNumberFormat="1" applyFont="1" applyFill="1" applyAlignment="1">
      <alignment vertical="center"/>
    </xf>
    <xf numFmtId="0" fontId="14" fillId="2" borderId="0" xfId="0" applyFont="1" applyFill="1" applyAlignment="1">
      <alignment vertical="top"/>
    </xf>
    <xf numFmtId="0" fontId="14" fillId="2" borderId="0" xfId="0" applyFont="1" applyFill="1" applyAlignment="1">
      <alignment horizontal="center" vertical="center"/>
    </xf>
    <xf numFmtId="49" fontId="13" fillId="3" borderId="0" xfId="0" applyNumberFormat="1" applyFont="1" applyFill="1" applyAlignment="1">
      <alignment vertical="top" wrapText="1"/>
    </xf>
    <xf numFmtId="165" fontId="22" fillId="9" borderId="1" xfId="0" applyNumberFormat="1" applyFont="1" applyFill="1" applyBorder="1" applyAlignment="1">
      <alignment vertical="top"/>
    </xf>
    <xf numFmtId="165" fontId="22" fillId="10" borderId="1" xfId="0" applyNumberFormat="1" applyFont="1" applyFill="1" applyBorder="1" applyAlignment="1">
      <alignment vertical="top"/>
    </xf>
    <xf numFmtId="165" fontId="22" fillId="0" borderId="0" xfId="0" applyNumberFormat="1" applyFont="1" applyAlignment="1">
      <alignment vertical="top"/>
    </xf>
    <xf numFmtId="49" fontId="23" fillId="2" borderId="0" xfId="0" applyNumberFormat="1" applyFont="1" applyFill="1" applyAlignment="1">
      <alignment vertical="center"/>
    </xf>
    <xf numFmtId="165" fontId="24" fillId="10" borderId="1" xfId="0" applyNumberFormat="1" applyFont="1" applyFill="1" applyBorder="1" applyAlignment="1">
      <alignment vertical="top"/>
    </xf>
    <xf numFmtId="0" fontId="21" fillId="9" borderId="0" xfId="0" applyFont="1" applyFill="1"/>
    <xf numFmtId="165" fontId="13" fillId="3" borderId="0" xfId="0" applyNumberFormat="1" applyFont="1" applyFill="1" applyAlignment="1">
      <alignment vertical="center"/>
    </xf>
    <xf numFmtId="49" fontId="3" fillId="0" borderId="0" xfId="0" applyNumberFormat="1" applyFont="1" applyAlignment="1">
      <alignment vertical="top" wrapText="1"/>
    </xf>
    <xf numFmtId="49" fontId="16" fillId="0" borderId="0" xfId="0" applyNumberFormat="1" applyFont="1" applyAlignment="1">
      <alignment horizontal="right" vertical="top"/>
    </xf>
    <xf numFmtId="0" fontId="16" fillId="0" borderId="0" xfId="0" applyFont="1" applyAlignment="1">
      <alignment horizontal="left" vertical="center"/>
    </xf>
    <xf numFmtId="49" fontId="14" fillId="0" borderId="0" xfId="0" applyNumberFormat="1" applyFont="1" applyAlignment="1">
      <alignment horizontal="right" vertical="top"/>
    </xf>
    <xf numFmtId="0" fontId="16" fillId="0" borderId="0" xfId="0" applyFont="1" applyAlignment="1">
      <alignment horizontal="right"/>
    </xf>
    <xf numFmtId="164" fontId="26" fillId="0" borderId="0" xfId="0" applyNumberFormat="1" applyFont="1" applyAlignment="1">
      <alignment horizontal="center" vertical="center"/>
    </xf>
    <xf numFmtId="4" fontId="26" fillId="0" borderId="0" xfId="0" applyNumberFormat="1" applyFont="1" applyAlignment="1">
      <alignment vertical="top"/>
    </xf>
    <xf numFmtId="0" fontId="16" fillId="0" borderId="0" xfId="0" applyFont="1" applyAlignment="1">
      <alignment horizontal="center" vertical="top"/>
    </xf>
    <xf numFmtId="4" fontId="16" fillId="0" borderId="0" xfId="0" quotePrefix="1" applyNumberFormat="1" applyFont="1" applyAlignment="1">
      <alignment vertical="top"/>
    </xf>
    <xf numFmtId="0" fontId="16" fillId="0" borderId="0" xfId="0" applyFont="1" applyAlignment="1">
      <alignment horizontal="center"/>
    </xf>
    <xf numFmtId="0" fontId="27" fillId="0" borderId="0" xfId="0" applyFont="1" applyAlignment="1">
      <alignment horizontal="right" vertical="top" wrapText="1"/>
    </xf>
    <xf numFmtId="49" fontId="1" fillId="0" borderId="0" xfId="0" applyNumberFormat="1" applyFont="1" applyAlignment="1">
      <alignment vertical="top" wrapText="1"/>
    </xf>
    <xf numFmtId="49" fontId="3" fillId="0" borderId="0" xfId="0" applyNumberFormat="1" applyFont="1" applyAlignment="1">
      <alignment vertical="top" wrapText="1"/>
    </xf>
    <xf numFmtId="49" fontId="13" fillId="3" borderId="0" xfId="0" applyNumberFormat="1" applyFont="1" applyFill="1" applyAlignment="1">
      <alignment horizontal="left" vertical="center" wrapText="1"/>
    </xf>
    <xf numFmtId="49" fontId="8" fillId="0" borderId="0" xfId="0" applyNumberFormat="1" applyFont="1" applyAlignment="1">
      <alignment vertical="top" wrapText="1"/>
    </xf>
    <xf numFmtId="49" fontId="19" fillId="0" borderId="0" xfId="0" applyNumberFormat="1" applyFont="1" applyAlignment="1">
      <alignment vertical="top" wrapText="1"/>
    </xf>
    <xf numFmtId="49" fontId="3" fillId="5" borderId="0" xfId="0" applyNumberFormat="1" applyFont="1" applyFill="1" applyAlignment="1">
      <alignment horizontal="left" vertical="top" wrapText="1"/>
    </xf>
    <xf numFmtId="49" fontId="14" fillId="2" borderId="0" xfId="0" applyNumberFormat="1" applyFont="1" applyFill="1" applyAlignment="1">
      <alignment horizontal="right" vertical="center"/>
    </xf>
    <xf numFmtId="4" fontId="15" fillId="0" borderId="0" xfId="0" applyNumberFormat="1" applyFont="1" applyAlignment="1">
      <alignment horizontal="center" vertical="top"/>
    </xf>
    <xf numFmtId="49" fontId="3" fillId="11" borderId="0" xfId="0" applyNumberFormat="1"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pageSetUpPr fitToPage="1"/>
  </sheetPr>
  <dimension ref="A1:K959"/>
  <sheetViews>
    <sheetView view="pageBreakPreview" topLeftCell="A265" zoomScaleNormal="120" zoomScaleSheetLayoutView="100" workbookViewId="0">
      <selection activeCell="F420" sqref="F420"/>
    </sheetView>
  </sheetViews>
  <sheetFormatPr baseColWidth="10" defaultRowHeight="14.25" x14ac:dyDescent="0.45"/>
  <cols>
    <col min="1" max="1" width="5.3984375" customWidth="1"/>
    <col min="2" max="2" width="11.59765625" customWidth="1"/>
    <col min="3" max="3" width="5.86328125" customWidth="1"/>
    <col min="4" max="4" width="65.86328125" customWidth="1"/>
    <col min="5" max="5" width="12.1328125" customWidth="1"/>
    <col min="6" max="8" width="11.3984375" customWidth="1"/>
    <col min="9" max="9" width="15.3984375" customWidth="1"/>
    <col min="11" max="11" width="11.3984375" style="8"/>
  </cols>
  <sheetData>
    <row r="1" spans="1:11" x14ac:dyDescent="0.45">
      <c r="A1" s="2"/>
      <c r="B1" s="2"/>
      <c r="C1" s="2"/>
      <c r="D1" s="3"/>
      <c r="E1" s="4"/>
      <c r="F1" s="2"/>
      <c r="G1" s="2"/>
      <c r="H1" s="2"/>
      <c r="I1" s="2"/>
      <c r="J1" s="2"/>
    </row>
    <row r="2" spans="1:11" ht="17.649999999999999" x14ac:dyDescent="0.45">
      <c r="A2" s="10" t="s">
        <v>89</v>
      </c>
      <c r="B2" s="10"/>
      <c r="C2" s="3"/>
      <c r="D2" s="3"/>
      <c r="E2" s="1"/>
      <c r="F2" s="3"/>
      <c r="G2" s="3"/>
      <c r="H2" s="3"/>
      <c r="I2" s="3"/>
      <c r="J2" s="3"/>
      <c r="K2" s="11"/>
    </row>
    <row r="3" spans="1:11" s="9" customFormat="1" x14ac:dyDescent="0.45">
      <c r="A3" s="12" t="s">
        <v>55</v>
      </c>
      <c r="B3" s="12" t="s">
        <v>3</v>
      </c>
      <c r="C3" s="12" t="s">
        <v>56</v>
      </c>
      <c r="D3" s="13" t="s">
        <v>57</v>
      </c>
      <c r="E3" s="14" t="s">
        <v>4</v>
      </c>
      <c r="F3" s="12" t="s">
        <v>5</v>
      </c>
      <c r="G3" s="12" t="s">
        <v>6</v>
      </c>
      <c r="H3" s="12" t="s">
        <v>7</v>
      </c>
      <c r="I3" s="12" t="s">
        <v>10</v>
      </c>
      <c r="J3" s="12" t="s">
        <v>11</v>
      </c>
      <c r="K3" s="15"/>
    </row>
    <row r="4" spans="1:11" ht="15.75" customHeight="1" x14ac:dyDescent="0.45">
      <c r="A4" s="78" t="s">
        <v>66</v>
      </c>
      <c r="B4" s="78"/>
      <c r="C4" s="16" t="s">
        <v>8</v>
      </c>
      <c r="D4" s="17" t="s">
        <v>50</v>
      </c>
      <c r="E4" s="18"/>
      <c r="F4" s="19"/>
      <c r="G4" s="19"/>
      <c r="H4" s="19"/>
      <c r="I4" s="19"/>
      <c r="J4" s="20"/>
      <c r="K4" s="11"/>
    </row>
    <row r="5" spans="1:11" ht="15" customHeight="1" x14ac:dyDescent="0.45">
      <c r="A5" s="21" t="s">
        <v>58</v>
      </c>
      <c r="B5" s="22"/>
      <c r="C5" s="23" t="s">
        <v>1</v>
      </c>
      <c r="D5" s="77" t="s">
        <v>486</v>
      </c>
      <c r="E5" s="24"/>
      <c r="F5" s="25"/>
      <c r="G5" s="25"/>
      <c r="H5" s="25"/>
      <c r="I5" s="25"/>
      <c r="J5" s="26">
        <f>I7</f>
        <v>3</v>
      </c>
      <c r="K5" s="11"/>
    </row>
    <row r="6" spans="1:11" ht="29.65" customHeight="1" x14ac:dyDescent="0.45">
      <c r="A6" s="25"/>
      <c r="B6" s="25"/>
      <c r="C6" s="25"/>
      <c r="D6" s="77"/>
      <c r="E6" s="24"/>
      <c r="F6" s="25"/>
      <c r="G6" s="25"/>
      <c r="H6" s="25"/>
      <c r="I6" s="25"/>
      <c r="J6" s="25"/>
      <c r="K6" s="11"/>
    </row>
    <row r="7" spans="1:11" x14ac:dyDescent="0.45">
      <c r="A7" s="25"/>
      <c r="B7" s="25"/>
      <c r="C7" s="25"/>
      <c r="D7" s="27"/>
      <c r="E7" s="28">
        <v>3</v>
      </c>
      <c r="F7" s="29">
        <v>1</v>
      </c>
      <c r="G7" s="29">
        <v>0</v>
      </c>
      <c r="H7" s="29">
        <v>0</v>
      </c>
      <c r="I7" s="30">
        <f>OR(E7&lt;&gt;0,F7&lt;&gt;0,G7&lt;&gt;0,H7&lt;&gt;0)*(E7 + (E7 = 0))*(F7 + (F7 = 0))*(G7 + (G7 = 0))*(H7 + (H7 = 0))</f>
        <v>3</v>
      </c>
      <c r="J7" s="25"/>
      <c r="K7" s="11">
        <v>142</v>
      </c>
    </row>
    <row r="8" spans="1:11" ht="6" customHeight="1" x14ac:dyDescent="0.45">
      <c r="A8" s="31"/>
      <c r="B8" s="31"/>
      <c r="C8" s="31"/>
      <c r="D8" s="32"/>
      <c r="E8" s="33"/>
      <c r="F8" s="31"/>
      <c r="G8" s="31"/>
      <c r="H8" s="31"/>
      <c r="I8" s="31"/>
      <c r="J8" s="31"/>
      <c r="K8" s="11"/>
    </row>
    <row r="9" spans="1:11" x14ac:dyDescent="0.45">
      <c r="A9" s="21" t="s">
        <v>59</v>
      </c>
      <c r="B9" s="34" t="s">
        <v>30</v>
      </c>
      <c r="C9" s="23" t="s">
        <v>1</v>
      </c>
      <c r="D9" s="77" t="s">
        <v>34</v>
      </c>
      <c r="E9" s="24"/>
      <c r="F9" s="25"/>
      <c r="G9" s="25"/>
      <c r="H9" s="25"/>
      <c r="I9" s="25"/>
      <c r="J9" s="26">
        <f>I11</f>
        <v>3</v>
      </c>
      <c r="K9" s="11"/>
    </row>
    <row r="10" spans="1:11" ht="29.25" customHeight="1" x14ac:dyDescent="0.45">
      <c r="A10" s="25"/>
      <c r="B10" s="25"/>
      <c r="C10" s="25"/>
      <c r="D10" s="77"/>
      <c r="E10" s="24"/>
      <c r="F10" s="25"/>
      <c r="G10" s="25"/>
      <c r="H10" s="25"/>
      <c r="I10" s="25"/>
      <c r="J10" s="25"/>
      <c r="K10" s="11"/>
    </row>
    <row r="11" spans="1:11" x14ac:dyDescent="0.45">
      <c r="A11" s="25"/>
      <c r="B11" s="25"/>
      <c r="C11" s="25"/>
      <c r="D11" s="35"/>
      <c r="E11" s="28">
        <v>1</v>
      </c>
      <c r="F11" s="29">
        <v>3</v>
      </c>
      <c r="G11" s="29">
        <v>0</v>
      </c>
      <c r="H11" s="29">
        <v>0</v>
      </c>
      <c r="I11" s="30">
        <f>OR(E11&lt;&gt;0,F11&lt;&gt;0,G11&lt;&gt;0,H11&lt;&gt;0)*(E11 + (E11 = 0))*(F11 + (F11 = 0))*(G11 + (G11 = 0))*(H11 + (H11 = 0))</f>
        <v>3</v>
      </c>
      <c r="J11" s="25"/>
      <c r="K11" s="11" t="s">
        <v>31</v>
      </c>
    </row>
    <row r="12" spans="1:11" ht="6" customHeight="1" x14ac:dyDescent="0.45">
      <c r="A12" s="31"/>
      <c r="B12" s="31"/>
      <c r="C12" s="31"/>
      <c r="D12" s="32"/>
      <c r="E12" s="33"/>
      <c r="F12" s="31"/>
      <c r="G12" s="31"/>
      <c r="H12" s="31"/>
      <c r="I12" s="31"/>
      <c r="J12" s="31"/>
      <c r="K12" s="11"/>
    </row>
    <row r="13" spans="1:11" x14ac:dyDescent="0.45">
      <c r="A13" s="21" t="s">
        <v>60</v>
      </c>
      <c r="B13" s="34" t="s">
        <v>33</v>
      </c>
      <c r="C13" s="23" t="s">
        <v>1</v>
      </c>
      <c r="D13" s="77" t="s">
        <v>88</v>
      </c>
      <c r="E13" s="24"/>
      <c r="F13" s="25"/>
      <c r="G13" s="25"/>
      <c r="H13" s="25"/>
      <c r="I13" s="25"/>
      <c r="J13" s="26">
        <f>I15</f>
        <v>3</v>
      </c>
      <c r="K13" s="11"/>
    </row>
    <row r="14" spans="1:11" ht="54.75" customHeight="1" x14ac:dyDescent="0.45">
      <c r="A14" s="25"/>
      <c r="B14" s="25"/>
      <c r="C14" s="25"/>
      <c r="D14" s="77"/>
      <c r="E14" s="24"/>
      <c r="F14" s="25"/>
      <c r="G14" s="25"/>
      <c r="H14" s="25"/>
      <c r="I14" s="25"/>
      <c r="J14" s="25"/>
      <c r="K14" s="11"/>
    </row>
    <row r="15" spans="1:11" x14ac:dyDescent="0.45">
      <c r="A15" s="25"/>
      <c r="B15" s="25"/>
      <c r="C15" s="25"/>
      <c r="D15" s="35"/>
      <c r="E15" s="28">
        <v>1</v>
      </c>
      <c r="F15" s="29">
        <v>3</v>
      </c>
      <c r="G15" s="29">
        <v>0</v>
      </c>
      <c r="H15" s="29">
        <v>0</v>
      </c>
      <c r="I15" s="30">
        <f>OR(E15&lt;&gt;0,F15&lt;&gt;0,G15&lt;&gt;0,H15&lt;&gt;0)*(E15 + (E15 = 0))*(F15 + (F15 = 0))*(G15 + (G15 = 0))*(H15 + (H15 = 0))</f>
        <v>3</v>
      </c>
      <c r="J15" s="25"/>
      <c r="K15" s="11" t="s">
        <v>32</v>
      </c>
    </row>
    <row r="16" spans="1:11" ht="6" customHeight="1" x14ac:dyDescent="0.45">
      <c r="A16" s="31"/>
      <c r="B16" s="31"/>
      <c r="C16" s="31"/>
      <c r="D16" s="32"/>
      <c r="E16" s="33"/>
      <c r="F16" s="31"/>
      <c r="G16" s="31"/>
      <c r="H16" s="31"/>
      <c r="I16" s="31"/>
      <c r="J16" s="31"/>
      <c r="K16" s="11"/>
    </row>
    <row r="17" spans="1:11" x14ac:dyDescent="0.45">
      <c r="A17" s="21" t="s">
        <v>61</v>
      </c>
      <c r="B17" s="34"/>
      <c r="C17" s="23" t="s">
        <v>1</v>
      </c>
      <c r="D17" s="77" t="s">
        <v>267</v>
      </c>
      <c r="E17" s="24"/>
      <c r="F17" s="25"/>
      <c r="G17" s="25"/>
      <c r="H17" s="25"/>
      <c r="I17" s="25"/>
      <c r="J17" s="26">
        <f>I19</f>
        <v>3</v>
      </c>
      <c r="K17" s="11"/>
    </row>
    <row r="18" spans="1:11" ht="51.75" customHeight="1" x14ac:dyDescent="0.45">
      <c r="A18" s="25"/>
      <c r="B18" s="25"/>
      <c r="C18" s="25"/>
      <c r="D18" s="77"/>
      <c r="E18" s="24"/>
      <c r="F18" s="25"/>
      <c r="G18" s="25"/>
      <c r="H18" s="25"/>
      <c r="I18" s="25"/>
      <c r="J18" s="25"/>
      <c r="K18" s="11"/>
    </row>
    <row r="19" spans="1:11" x14ac:dyDescent="0.45">
      <c r="A19" s="25"/>
      <c r="B19" s="25"/>
      <c r="C19" s="25"/>
      <c r="D19" s="35"/>
      <c r="E19" s="28">
        <v>1</v>
      </c>
      <c r="F19" s="29">
        <v>3</v>
      </c>
      <c r="G19" s="29">
        <v>0</v>
      </c>
      <c r="H19" s="29">
        <v>0</v>
      </c>
      <c r="I19" s="30">
        <f>OR(E19&lt;&gt;0,F19&lt;&gt;0,G19&lt;&gt;0,H19&lt;&gt;0)*(E19 + (E19 = 0))*(F19 + (F19 = 0))*(G19 + (G19 = 0))*(H19 + (H19 = 0))</f>
        <v>3</v>
      </c>
      <c r="J19" s="25"/>
      <c r="K19" s="11"/>
    </row>
    <row r="20" spans="1:11" ht="6" customHeight="1" x14ac:dyDescent="0.45">
      <c r="A20" s="31"/>
      <c r="B20" s="31"/>
      <c r="C20" s="31"/>
      <c r="D20" s="32"/>
      <c r="E20" s="33"/>
      <c r="F20" s="31"/>
      <c r="G20" s="31"/>
      <c r="H20" s="31"/>
      <c r="I20" s="31"/>
      <c r="J20" s="31"/>
      <c r="K20" s="11"/>
    </row>
    <row r="21" spans="1:11" x14ac:dyDescent="0.45">
      <c r="A21" s="21" t="s">
        <v>62</v>
      </c>
      <c r="B21" s="22" t="s">
        <v>90</v>
      </c>
      <c r="C21" s="23" t="s">
        <v>1</v>
      </c>
      <c r="D21" s="77" t="s">
        <v>401</v>
      </c>
      <c r="E21" s="24"/>
      <c r="F21" s="25"/>
      <c r="G21" s="25"/>
      <c r="H21" s="25"/>
      <c r="I21" s="25"/>
      <c r="J21" s="26">
        <f>I23</f>
        <v>2</v>
      </c>
      <c r="K21" s="11"/>
    </row>
    <row r="22" spans="1:11" ht="66.75" customHeight="1" x14ac:dyDescent="0.45">
      <c r="A22" s="25"/>
      <c r="B22" s="25"/>
      <c r="C22" s="25"/>
      <c r="D22" s="77"/>
      <c r="E22" s="24"/>
      <c r="F22" s="25"/>
      <c r="G22" s="25"/>
      <c r="H22" s="25"/>
      <c r="I22" s="25"/>
      <c r="J22" s="25"/>
      <c r="K22" s="11"/>
    </row>
    <row r="23" spans="1:11" x14ac:dyDescent="0.45">
      <c r="A23" s="25"/>
      <c r="B23" s="25"/>
      <c r="C23" s="25"/>
      <c r="D23" s="35"/>
      <c r="E23" s="28">
        <v>1</v>
      </c>
      <c r="F23" s="29">
        <v>2</v>
      </c>
      <c r="G23" s="29">
        <v>0</v>
      </c>
      <c r="H23" s="29">
        <v>0</v>
      </c>
      <c r="I23" s="30">
        <f>OR(E23&lt;&gt;0,F23&lt;&gt;0,G23&lt;&gt;0,H23&lt;&gt;0)*(E23 + (E23 = 0))*(F23 + (F23 = 0))*(G23 + (G23 = 0))*(H23 + (H23 = 0))</f>
        <v>2</v>
      </c>
      <c r="J23" s="25"/>
      <c r="K23" s="11" t="s">
        <v>92</v>
      </c>
    </row>
    <row r="24" spans="1:11" ht="6" customHeight="1" x14ac:dyDescent="0.45">
      <c r="A24" s="31"/>
      <c r="B24" s="31"/>
      <c r="C24" s="31"/>
      <c r="D24" s="32"/>
      <c r="E24" s="33"/>
      <c r="F24" s="31"/>
      <c r="G24" s="31"/>
      <c r="H24" s="31"/>
      <c r="I24" s="31"/>
      <c r="J24" s="31"/>
      <c r="K24" s="11"/>
    </row>
    <row r="25" spans="1:11" x14ac:dyDescent="0.45">
      <c r="A25" s="21" t="s">
        <v>63</v>
      </c>
      <c r="B25" s="22" t="s">
        <v>93</v>
      </c>
      <c r="C25" s="23" t="s">
        <v>1</v>
      </c>
      <c r="D25" s="77" t="s">
        <v>400</v>
      </c>
      <c r="E25" s="24"/>
      <c r="F25" s="25"/>
      <c r="G25" s="25"/>
      <c r="H25" s="25"/>
      <c r="I25" s="25"/>
      <c r="J25" s="26">
        <f>I27</f>
        <v>1</v>
      </c>
      <c r="K25" s="11"/>
    </row>
    <row r="26" spans="1:11" ht="69" customHeight="1" x14ac:dyDescent="0.45">
      <c r="A26" s="25"/>
      <c r="B26" s="25"/>
      <c r="C26" s="25"/>
      <c r="D26" s="77"/>
      <c r="E26" s="24"/>
      <c r="F26" s="25"/>
      <c r="G26" s="25"/>
      <c r="H26" s="25"/>
      <c r="I26" s="25"/>
      <c r="J26" s="25"/>
      <c r="K26" s="11"/>
    </row>
    <row r="27" spans="1:11" x14ac:dyDescent="0.45">
      <c r="A27" s="25"/>
      <c r="B27" s="25"/>
      <c r="C27" s="25"/>
      <c r="D27" s="35"/>
      <c r="E27" s="28">
        <v>1</v>
      </c>
      <c r="F27" s="29">
        <v>1</v>
      </c>
      <c r="G27" s="29">
        <v>0</v>
      </c>
      <c r="H27" s="29">
        <v>0</v>
      </c>
      <c r="I27" s="30">
        <f>OR(E27&lt;&gt;0,F27&lt;&gt;0,G27&lt;&gt;0,H27&lt;&gt;0)*(E27 + (E27 = 0))*(F27 + (F27 = 0))*(G27 + (G27 = 0))*(H27 + (H27 = 0))</f>
        <v>1</v>
      </c>
      <c r="J27" s="25"/>
      <c r="K27" s="11" t="s">
        <v>94</v>
      </c>
    </row>
    <row r="28" spans="1:11" ht="6" customHeight="1" x14ac:dyDescent="0.45">
      <c r="A28" s="31"/>
      <c r="B28" s="31"/>
      <c r="C28" s="31"/>
      <c r="D28" s="32"/>
      <c r="E28" s="33"/>
      <c r="F28" s="31"/>
      <c r="G28" s="31"/>
      <c r="H28" s="31"/>
      <c r="I28" s="31"/>
      <c r="J28" s="31"/>
      <c r="K28" s="11"/>
    </row>
    <row r="29" spans="1:11" x14ac:dyDescent="0.45">
      <c r="A29" s="21" t="s">
        <v>64</v>
      </c>
      <c r="B29" s="22" t="s">
        <v>95</v>
      </c>
      <c r="C29" s="23" t="s">
        <v>1</v>
      </c>
      <c r="D29" s="77" t="s">
        <v>97</v>
      </c>
      <c r="E29" s="24"/>
      <c r="F29" s="25"/>
      <c r="G29" s="25"/>
      <c r="H29" s="25"/>
      <c r="I29" s="25"/>
      <c r="J29" s="26">
        <f>I31</f>
        <v>2</v>
      </c>
      <c r="K29" s="11"/>
    </row>
    <row r="30" spans="1:11" ht="55.9" customHeight="1" x14ac:dyDescent="0.45">
      <c r="A30" s="25"/>
      <c r="B30" s="25"/>
      <c r="C30" s="25"/>
      <c r="D30" s="77"/>
      <c r="E30" s="24"/>
      <c r="F30" s="25"/>
      <c r="G30" s="25"/>
      <c r="H30" s="25"/>
      <c r="I30" s="25"/>
      <c r="J30" s="25"/>
      <c r="K30" s="11"/>
    </row>
    <row r="31" spans="1:11" x14ac:dyDescent="0.45">
      <c r="A31" s="25"/>
      <c r="B31" s="25"/>
      <c r="C31" s="25"/>
      <c r="D31" s="35"/>
      <c r="E31" s="28">
        <v>1</v>
      </c>
      <c r="F31" s="29">
        <v>2</v>
      </c>
      <c r="G31" s="29">
        <v>0</v>
      </c>
      <c r="H31" s="29">
        <v>0</v>
      </c>
      <c r="I31" s="30">
        <f>OR(E31&lt;&gt;0,F31&lt;&gt;0,G31&lt;&gt;0,H31&lt;&gt;0)*(E31 + (E31 = 0))*(F31 + (F31 = 0))*(G31 + (G31 = 0))*(H31 + (H31 = 0))</f>
        <v>2</v>
      </c>
      <c r="J31" s="25"/>
      <c r="K31" s="11" t="s">
        <v>98</v>
      </c>
    </row>
    <row r="32" spans="1:11" ht="6" customHeight="1" x14ac:dyDescent="0.45">
      <c r="A32" s="31"/>
      <c r="B32" s="31"/>
      <c r="C32" s="31"/>
      <c r="D32" s="32"/>
      <c r="E32" s="33"/>
      <c r="F32" s="31"/>
      <c r="G32" s="31"/>
      <c r="H32" s="31"/>
      <c r="I32" s="31"/>
      <c r="J32" s="31"/>
      <c r="K32" s="11"/>
    </row>
    <row r="33" spans="1:11" x14ac:dyDescent="0.45">
      <c r="A33" s="21" t="s">
        <v>65</v>
      </c>
      <c r="B33" s="22" t="s">
        <v>99</v>
      </c>
      <c r="C33" s="23" t="s">
        <v>1</v>
      </c>
      <c r="D33" s="77" t="s">
        <v>100</v>
      </c>
      <c r="E33" s="24"/>
      <c r="F33" s="25"/>
      <c r="G33" s="25"/>
      <c r="H33" s="25"/>
      <c r="I33" s="25"/>
      <c r="J33" s="26">
        <f>I35</f>
        <v>1</v>
      </c>
      <c r="K33" s="11"/>
    </row>
    <row r="34" spans="1:11" ht="54.4" customHeight="1" x14ac:dyDescent="0.45">
      <c r="A34" s="25"/>
      <c r="B34" s="25"/>
      <c r="C34" s="25"/>
      <c r="D34" s="77"/>
      <c r="E34" s="24"/>
      <c r="F34" s="25"/>
      <c r="G34" s="25"/>
      <c r="H34" s="25"/>
      <c r="I34" s="25"/>
      <c r="J34" s="25"/>
      <c r="K34" s="11"/>
    </row>
    <row r="35" spans="1:11" x14ac:dyDescent="0.45">
      <c r="A35" s="25"/>
      <c r="B35" s="25"/>
      <c r="C35" s="25"/>
      <c r="D35" s="35"/>
      <c r="E35" s="28">
        <v>1</v>
      </c>
      <c r="F35" s="29">
        <v>1</v>
      </c>
      <c r="G35" s="29">
        <v>0</v>
      </c>
      <c r="H35" s="29">
        <v>0</v>
      </c>
      <c r="I35" s="30">
        <f>OR(E35&lt;&gt;0,F35&lt;&gt;0,G35&lt;&gt;0,H35&lt;&gt;0)*(E35 + (E35 = 0))*(F35 + (F35 = 0))*(G35 + (G35 = 0))*(H35 + (H35 = 0))</f>
        <v>1</v>
      </c>
      <c r="J35" s="25"/>
      <c r="K35" s="11" t="s">
        <v>101</v>
      </c>
    </row>
    <row r="36" spans="1:11" ht="6" customHeight="1" x14ac:dyDescent="0.45">
      <c r="A36" s="31"/>
      <c r="B36" s="31"/>
      <c r="C36" s="31"/>
      <c r="D36" s="32"/>
      <c r="E36" s="33"/>
      <c r="F36" s="31"/>
      <c r="G36" s="31"/>
      <c r="H36" s="31"/>
      <c r="I36" s="31"/>
      <c r="J36" s="31"/>
      <c r="K36" s="11"/>
    </row>
    <row r="37" spans="1:11" x14ac:dyDescent="0.45">
      <c r="A37" s="21" t="s">
        <v>73</v>
      </c>
      <c r="B37" s="22"/>
      <c r="C37" s="23" t="s">
        <v>1</v>
      </c>
      <c r="D37" s="77" t="s">
        <v>102</v>
      </c>
      <c r="E37" s="24"/>
      <c r="F37" s="25"/>
      <c r="G37" s="25"/>
      <c r="H37" s="25"/>
      <c r="I37" s="25"/>
      <c r="J37" s="26">
        <f>I39</f>
        <v>1</v>
      </c>
      <c r="K37" s="11"/>
    </row>
    <row r="38" spans="1:11" ht="28.5" customHeight="1" x14ac:dyDescent="0.45">
      <c r="A38" s="25"/>
      <c r="B38" s="25"/>
      <c r="C38" s="25"/>
      <c r="D38" s="77"/>
      <c r="E38" s="24"/>
      <c r="F38" s="25"/>
      <c r="G38" s="25"/>
      <c r="H38" s="25"/>
      <c r="I38" s="25"/>
      <c r="J38" s="25"/>
      <c r="K38" s="11"/>
    </row>
    <row r="39" spans="1:11" x14ac:dyDescent="0.45">
      <c r="A39" s="25"/>
      <c r="B39" s="25"/>
      <c r="C39" s="25"/>
      <c r="D39" s="35"/>
      <c r="E39" s="28">
        <v>1</v>
      </c>
      <c r="F39" s="29">
        <v>1</v>
      </c>
      <c r="G39" s="29">
        <v>0</v>
      </c>
      <c r="H39" s="29">
        <v>0</v>
      </c>
      <c r="I39" s="30">
        <f>OR(E39&lt;&gt;0,F39&lt;&gt;0,G39&lt;&gt;0,H39&lt;&gt;0)*(E39 + (E39 = 0))*(F39 + (F39 = 0))*(G39 + (G39 = 0))*(H39 + (H39 = 0))</f>
        <v>1</v>
      </c>
      <c r="J39" s="25"/>
      <c r="K39" s="11" t="s">
        <v>103</v>
      </c>
    </row>
    <row r="40" spans="1:11" ht="6" customHeight="1" x14ac:dyDescent="0.45">
      <c r="A40" s="31"/>
      <c r="B40" s="31"/>
      <c r="C40" s="31"/>
      <c r="D40" s="32"/>
      <c r="E40" s="33"/>
      <c r="F40" s="31"/>
      <c r="G40" s="31"/>
      <c r="H40" s="31"/>
      <c r="I40" s="31"/>
      <c r="J40" s="31"/>
      <c r="K40" s="11"/>
    </row>
    <row r="41" spans="1:11" ht="15" customHeight="1" x14ac:dyDescent="0.45">
      <c r="A41" s="21" t="s">
        <v>75</v>
      </c>
      <c r="B41" s="22"/>
      <c r="C41" s="23" t="s">
        <v>0</v>
      </c>
      <c r="D41" s="77" t="s">
        <v>268</v>
      </c>
      <c r="E41" s="24"/>
      <c r="F41" s="25"/>
      <c r="G41" s="25"/>
      <c r="H41" s="25"/>
      <c r="I41" s="25"/>
      <c r="J41" s="26">
        <f>I43</f>
        <v>9.2739999999999991</v>
      </c>
      <c r="K41" s="11"/>
    </row>
    <row r="42" spans="1:11" ht="27" customHeight="1" x14ac:dyDescent="0.45">
      <c r="A42" s="25"/>
      <c r="B42" s="25"/>
      <c r="C42" s="25"/>
      <c r="D42" s="77"/>
      <c r="E42" s="24"/>
      <c r="F42" s="25"/>
      <c r="G42" s="25"/>
      <c r="H42" s="25"/>
      <c r="I42" s="25"/>
      <c r="J42" s="25"/>
      <c r="K42" s="11"/>
    </row>
    <row r="43" spans="1:11" x14ac:dyDescent="0.45">
      <c r="A43" s="25"/>
      <c r="B43" s="25"/>
      <c r="C43" s="25"/>
      <c r="D43" s="27"/>
      <c r="E43" s="28">
        <v>2</v>
      </c>
      <c r="F43" s="29">
        <v>46.37</v>
      </c>
      <c r="G43" s="29">
        <v>0</v>
      </c>
      <c r="H43" s="29">
        <v>0.1</v>
      </c>
      <c r="I43" s="30">
        <f>OR(E43&lt;&gt;0,F43&lt;&gt;0,G43&lt;&gt;0,H43&lt;&gt;0)*(E43 + (E43 = 0))*(F43 + (F43 = 0))*(G43 + (G43 = 0))*(H43 + (H43 = 0))</f>
        <v>9.2739999999999991</v>
      </c>
      <c r="J43" s="25"/>
      <c r="K43" s="11" t="s">
        <v>29</v>
      </c>
    </row>
    <row r="44" spans="1:11" ht="6" customHeight="1" x14ac:dyDescent="0.45">
      <c r="A44" s="31"/>
      <c r="B44" s="31"/>
      <c r="C44" s="31"/>
      <c r="D44" s="32"/>
      <c r="E44" s="33"/>
      <c r="F44" s="31"/>
      <c r="G44" s="31"/>
      <c r="H44" s="31"/>
      <c r="I44" s="31"/>
      <c r="J44" s="31"/>
      <c r="K44" s="11"/>
    </row>
    <row r="45" spans="1:11" ht="15" customHeight="1" x14ac:dyDescent="0.45">
      <c r="A45" s="21" t="s">
        <v>74</v>
      </c>
      <c r="B45" s="22"/>
      <c r="C45" s="23" t="s">
        <v>9</v>
      </c>
      <c r="D45" s="77" t="s">
        <v>104</v>
      </c>
      <c r="E45" s="24"/>
      <c r="F45" s="25"/>
      <c r="G45" s="25"/>
      <c r="H45" s="25"/>
      <c r="I45" s="25"/>
      <c r="J45" s="26">
        <f>I47</f>
        <v>1</v>
      </c>
      <c r="K45" s="11"/>
    </row>
    <row r="46" spans="1:11" ht="42" customHeight="1" x14ac:dyDescent="0.45">
      <c r="A46" s="25"/>
      <c r="B46" s="25"/>
      <c r="C46" s="25"/>
      <c r="D46" s="77"/>
      <c r="E46" s="24"/>
      <c r="F46" s="25"/>
      <c r="G46" s="25"/>
      <c r="H46" s="25"/>
      <c r="I46" s="25"/>
      <c r="J46" s="25"/>
      <c r="K46" s="11"/>
    </row>
    <row r="47" spans="1:11" x14ac:dyDescent="0.45">
      <c r="A47" s="25"/>
      <c r="B47" s="25"/>
      <c r="C47" s="25"/>
      <c r="D47" s="27"/>
      <c r="E47" s="28">
        <v>1</v>
      </c>
      <c r="F47" s="29">
        <v>0</v>
      </c>
      <c r="G47" s="29">
        <v>0</v>
      </c>
      <c r="H47" s="29">
        <v>0</v>
      </c>
      <c r="I47" s="30">
        <f>OR(E47&lt;&gt;0,F47&lt;&gt;0,G47&lt;&gt;0,H47&lt;&gt;0)*(E47 + (E47 = 0))*(F47 + (F47 = 0))*(G47 + (G47 = 0))*(H47 + (H47 = 0))</f>
        <v>1</v>
      </c>
      <c r="J47" s="25"/>
      <c r="K47" s="11">
        <v>6400</v>
      </c>
    </row>
    <row r="48" spans="1:11" ht="6" customHeight="1" x14ac:dyDescent="0.45">
      <c r="A48" s="31"/>
      <c r="B48" s="31"/>
      <c r="C48" s="31"/>
      <c r="D48" s="32"/>
      <c r="E48" s="33"/>
      <c r="F48" s="31"/>
      <c r="G48" s="31"/>
      <c r="H48" s="31"/>
      <c r="I48" s="31"/>
      <c r="J48" s="31"/>
      <c r="K48" s="11"/>
    </row>
    <row r="49" spans="1:11" ht="15" customHeight="1" x14ac:dyDescent="0.45">
      <c r="A49" s="21" t="s">
        <v>78</v>
      </c>
      <c r="B49" s="22" t="s">
        <v>269</v>
      </c>
      <c r="C49" s="23" t="s">
        <v>12</v>
      </c>
      <c r="D49" s="77" t="s">
        <v>376</v>
      </c>
      <c r="E49" s="24"/>
      <c r="F49" s="25"/>
      <c r="G49" s="25"/>
      <c r="H49" s="25"/>
      <c r="I49" s="25"/>
      <c r="J49" s="26">
        <f>I51</f>
        <v>3</v>
      </c>
      <c r="K49" s="11"/>
    </row>
    <row r="50" spans="1:11" ht="19.5" customHeight="1" x14ac:dyDescent="0.45">
      <c r="A50" s="25"/>
      <c r="B50" s="25"/>
      <c r="C50" s="25"/>
      <c r="D50" s="77"/>
      <c r="E50" s="24"/>
      <c r="F50" s="25"/>
      <c r="G50" s="25"/>
      <c r="H50" s="25"/>
      <c r="I50" s="25"/>
      <c r="J50" s="25"/>
      <c r="K50" s="11"/>
    </row>
    <row r="51" spans="1:11" x14ac:dyDescent="0.45">
      <c r="A51" s="25"/>
      <c r="B51" s="25"/>
      <c r="C51" s="25"/>
      <c r="D51" s="27"/>
      <c r="E51" s="28">
        <v>2</v>
      </c>
      <c r="F51" s="29">
        <v>1</v>
      </c>
      <c r="G51" s="29">
        <v>1</v>
      </c>
      <c r="H51" s="29">
        <v>1.5</v>
      </c>
      <c r="I51" s="30">
        <f>OR(E51&lt;&gt;0,F51&lt;&gt;0,G51&lt;&gt;0,H51&lt;&gt;0)*(E51 + (E51 = 0))*(F51 + (F51 = 0))*(G51 + (G51 = 0))*(H51 + (H51 = 0))</f>
        <v>3</v>
      </c>
      <c r="J51" s="25"/>
      <c r="K51" s="11">
        <v>113.56</v>
      </c>
    </row>
    <row r="52" spans="1:11" x14ac:dyDescent="0.45">
      <c r="A52" s="31"/>
      <c r="B52" s="31"/>
      <c r="C52" s="31"/>
      <c r="D52" s="32"/>
      <c r="E52" s="33"/>
      <c r="F52" s="31"/>
      <c r="G52" s="31"/>
      <c r="H52" s="31"/>
      <c r="I52" s="31"/>
      <c r="J52" s="31"/>
      <c r="K52" s="11"/>
    </row>
    <row r="53" spans="1:11" x14ac:dyDescent="0.45">
      <c r="A53" s="36"/>
      <c r="B53" s="36"/>
      <c r="C53" s="36"/>
      <c r="D53" s="37"/>
      <c r="E53" s="38"/>
      <c r="F53" s="36"/>
      <c r="G53" s="36"/>
      <c r="H53" s="36"/>
      <c r="I53" s="39" t="s">
        <v>18</v>
      </c>
      <c r="J53" s="40"/>
      <c r="K53" s="11"/>
    </row>
    <row r="54" spans="1:11" x14ac:dyDescent="0.45">
      <c r="A54" s="31"/>
      <c r="B54" s="31"/>
      <c r="C54" s="31"/>
      <c r="D54" s="32"/>
      <c r="E54" s="33"/>
      <c r="F54" s="31"/>
      <c r="G54" s="31"/>
      <c r="H54" s="31"/>
      <c r="I54" s="31"/>
      <c r="J54" s="31"/>
      <c r="K54" s="11"/>
    </row>
    <row r="55" spans="1:11" x14ac:dyDescent="0.45">
      <c r="A55" s="41"/>
      <c r="B55" s="41"/>
      <c r="C55" s="41"/>
      <c r="D55" s="41"/>
      <c r="E55" s="41"/>
      <c r="F55" s="41"/>
      <c r="G55" s="41"/>
      <c r="H55" s="41"/>
      <c r="I55" s="41"/>
      <c r="J55" s="41"/>
      <c r="K55" s="11"/>
    </row>
    <row r="56" spans="1:11" x14ac:dyDescent="0.45">
      <c r="A56" s="41"/>
      <c r="B56" s="41"/>
      <c r="C56" s="41"/>
      <c r="D56" s="41"/>
      <c r="E56" s="41"/>
      <c r="F56" s="41"/>
      <c r="G56" s="41"/>
      <c r="H56" s="41"/>
      <c r="I56" s="41"/>
      <c r="J56" s="41"/>
      <c r="K56" s="11"/>
    </row>
    <row r="57" spans="1:11" x14ac:dyDescent="0.45">
      <c r="A57" s="78" t="s">
        <v>67</v>
      </c>
      <c r="B57" s="78"/>
      <c r="C57" s="16" t="s">
        <v>8</v>
      </c>
      <c r="D57" s="78" t="s">
        <v>49</v>
      </c>
      <c r="E57" s="78"/>
      <c r="F57" s="19"/>
      <c r="G57" s="19"/>
      <c r="H57" s="19"/>
      <c r="I57" s="19"/>
      <c r="J57" s="20"/>
      <c r="K57" s="11"/>
    </row>
    <row r="58" spans="1:11" x14ac:dyDescent="0.45">
      <c r="A58" s="21" t="s">
        <v>58</v>
      </c>
      <c r="B58" s="22" t="s">
        <v>105</v>
      </c>
      <c r="C58" s="23" t="s">
        <v>0</v>
      </c>
      <c r="D58" s="77" t="s">
        <v>106</v>
      </c>
      <c r="E58" s="24"/>
      <c r="F58" s="25"/>
      <c r="G58" s="25"/>
      <c r="H58" s="25"/>
      <c r="I58" s="25"/>
      <c r="J58" s="26">
        <f>SUM(I60:I61)</f>
        <v>95.71</v>
      </c>
      <c r="K58" s="11"/>
    </row>
    <row r="59" spans="1:11" ht="30" customHeight="1" x14ac:dyDescent="0.45">
      <c r="A59" s="25"/>
      <c r="B59" s="25"/>
      <c r="C59" s="25"/>
      <c r="D59" s="77"/>
      <c r="E59" s="24"/>
      <c r="F59" s="25"/>
      <c r="G59" s="25"/>
      <c r="H59" s="25"/>
      <c r="I59" s="25"/>
      <c r="J59" s="25"/>
      <c r="K59" s="11"/>
    </row>
    <row r="60" spans="1:11" ht="13.5" customHeight="1" x14ac:dyDescent="0.45">
      <c r="A60" s="25"/>
      <c r="B60" s="25"/>
      <c r="C60" s="25"/>
      <c r="D60" s="42" t="s">
        <v>107</v>
      </c>
      <c r="E60" s="28">
        <v>1</v>
      </c>
      <c r="F60" s="29">
        <v>1.35</v>
      </c>
      <c r="G60" s="29">
        <v>2.2000000000000002</v>
      </c>
      <c r="H60" s="29">
        <v>0</v>
      </c>
      <c r="I60" s="30">
        <f>OR(E60&lt;&gt;0,F60&lt;&gt;0,G60&lt;&gt;0,H60&lt;&gt;0)*(E60 + (E60 = 0))*(F60 + (F60 = 0))*(G60 + (G60 = 0))*(H60 + (H60 = 0))</f>
        <v>2.9700000000000006</v>
      </c>
      <c r="J60" s="25"/>
      <c r="K60" s="11" t="s">
        <v>108</v>
      </c>
    </row>
    <row r="61" spans="1:11" ht="13.5" customHeight="1" x14ac:dyDescent="0.45">
      <c r="A61" s="25"/>
      <c r="B61" s="25"/>
      <c r="C61" s="25"/>
      <c r="D61" s="42" t="s">
        <v>251</v>
      </c>
      <c r="E61" s="28">
        <v>2</v>
      </c>
      <c r="F61" s="29">
        <v>46.37</v>
      </c>
      <c r="G61" s="29">
        <v>0</v>
      </c>
      <c r="H61" s="29">
        <v>0</v>
      </c>
      <c r="I61" s="30">
        <f>OR(E61&lt;&gt;0,F61&lt;&gt;0,G61&lt;&gt;0,H61&lt;&gt;0)*(E61 + (E61 = 0))*(F61 + (F61 = 0))*(G61 + (G61 = 0))*(H61 + (H61 = 0))</f>
        <v>92.74</v>
      </c>
      <c r="J61" s="25"/>
      <c r="K61" s="11"/>
    </row>
    <row r="62" spans="1:11" ht="6" customHeight="1" x14ac:dyDescent="0.45">
      <c r="A62" s="31"/>
      <c r="B62" s="31"/>
      <c r="C62" s="31"/>
      <c r="D62" s="32"/>
      <c r="E62" s="33"/>
      <c r="F62" s="31"/>
      <c r="G62" s="31"/>
      <c r="H62" s="31"/>
      <c r="I62" s="31"/>
      <c r="J62" s="31"/>
      <c r="K62" s="11"/>
    </row>
    <row r="63" spans="1:11" x14ac:dyDescent="0.45">
      <c r="A63" s="21" t="s">
        <v>59</v>
      </c>
      <c r="B63" s="22" t="s">
        <v>110</v>
      </c>
      <c r="C63" s="23" t="s">
        <v>12</v>
      </c>
      <c r="D63" s="77" t="s">
        <v>111</v>
      </c>
      <c r="E63" s="24"/>
      <c r="F63" s="25"/>
      <c r="G63" s="25"/>
      <c r="H63" s="25"/>
      <c r="I63" s="25"/>
      <c r="J63" s="26">
        <f>SUM(I65:I66)</f>
        <v>85.5</v>
      </c>
      <c r="K63" s="11"/>
    </row>
    <row r="64" spans="1:11" ht="56.25" customHeight="1" x14ac:dyDescent="0.45">
      <c r="A64" s="25"/>
      <c r="B64" s="25"/>
      <c r="C64" s="25"/>
      <c r="D64" s="77"/>
      <c r="E64" s="24"/>
      <c r="F64" s="25"/>
      <c r="G64" s="25"/>
      <c r="H64" s="25"/>
      <c r="I64" s="25"/>
      <c r="J64" s="25"/>
      <c r="K64" s="11"/>
    </row>
    <row r="65" spans="1:11" ht="13.5" customHeight="1" x14ac:dyDescent="0.45">
      <c r="A65" s="25"/>
      <c r="B65" s="25"/>
      <c r="C65" s="25"/>
      <c r="D65" s="42" t="s">
        <v>270</v>
      </c>
      <c r="E65" s="28">
        <v>2</v>
      </c>
      <c r="F65" s="29">
        <v>16.5</v>
      </c>
      <c r="G65" s="29">
        <v>7</v>
      </c>
      <c r="H65" s="29">
        <v>0.3</v>
      </c>
      <c r="I65" s="30">
        <f>OR(E65&lt;&gt;0,F65&lt;&gt;0,G65&lt;&gt;0,H65&lt;&gt;0)*(E65 + (E65 = 0))*(F65 + (F65 = 0))*(G65 + (G65 = 0))*(H65 + (H65 = 0))</f>
        <v>69.3</v>
      </c>
      <c r="J65" s="25"/>
      <c r="K65" s="11" t="s">
        <v>112</v>
      </c>
    </row>
    <row r="66" spans="1:11" ht="13.5" customHeight="1" x14ac:dyDescent="0.45">
      <c r="A66" s="25"/>
      <c r="B66" s="25"/>
      <c r="C66" s="25"/>
      <c r="D66" s="42" t="s">
        <v>109</v>
      </c>
      <c r="E66" s="28">
        <v>1</v>
      </c>
      <c r="F66" s="29">
        <v>60</v>
      </c>
      <c r="G66" s="29">
        <v>0</v>
      </c>
      <c r="H66" s="29">
        <v>0.27</v>
      </c>
      <c r="I66" s="30">
        <f>OR(E66&lt;&gt;0,F66&lt;&gt;0,G66&lt;&gt;0,H66&lt;&gt;0)*(E66 + (E66 = 0))*(F66 + (F66 = 0))*(G66 + (G66 = 0))*(H66 + (H66 = 0))</f>
        <v>16.200000000000003</v>
      </c>
      <c r="J66" s="25"/>
      <c r="K66" s="11"/>
    </row>
    <row r="67" spans="1:11" ht="6" customHeight="1" x14ac:dyDescent="0.45">
      <c r="A67" s="31"/>
      <c r="B67" s="31"/>
      <c r="C67" s="31"/>
      <c r="D67" s="32"/>
      <c r="E67" s="33"/>
      <c r="F67" s="31"/>
      <c r="G67" s="31"/>
      <c r="H67" s="31"/>
      <c r="I67" s="31"/>
      <c r="J67" s="31"/>
      <c r="K67" s="11"/>
    </row>
    <row r="68" spans="1:11" ht="15.75" customHeight="1" x14ac:dyDescent="0.45">
      <c r="A68" s="21" t="s">
        <v>60</v>
      </c>
      <c r="B68" s="22" t="s">
        <v>42</v>
      </c>
      <c r="C68" s="23" t="s">
        <v>12</v>
      </c>
      <c r="D68" s="77" t="s">
        <v>41</v>
      </c>
      <c r="E68" s="24"/>
      <c r="F68" s="25"/>
      <c r="G68" s="25"/>
      <c r="H68" s="25"/>
      <c r="I68" s="25"/>
      <c r="J68" s="26">
        <f>SUM(I70:I91)</f>
        <v>186.48399999999992</v>
      </c>
      <c r="K68" s="11"/>
    </row>
    <row r="69" spans="1:11" ht="29.25" customHeight="1" x14ac:dyDescent="0.45">
      <c r="A69" s="25"/>
      <c r="B69" s="25"/>
      <c r="C69" s="25"/>
      <c r="D69" s="77"/>
      <c r="E69" s="24"/>
      <c r="F69" s="26"/>
      <c r="G69" s="25"/>
      <c r="H69" s="25"/>
      <c r="I69" s="25"/>
      <c r="J69" s="25"/>
      <c r="K69" s="11"/>
    </row>
    <row r="70" spans="1:11" ht="13.5" customHeight="1" x14ac:dyDescent="0.45">
      <c r="A70" s="25"/>
      <c r="B70" s="25"/>
      <c r="C70" s="25"/>
      <c r="D70" s="42" t="s">
        <v>168</v>
      </c>
      <c r="E70" s="28">
        <v>1</v>
      </c>
      <c r="F70" s="29">
        <v>15.9</v>
      </c>
      <c r="G70" s="29">
        <v>0.6</v>
      </c>
      <c r="H70" s="29">
        <v>0.8</v>
      </c>
      <c r="I70" s="30">
        <f t="shared" ref="I70:I75" si="0">OR(E70&lt;&gt;0,F70&lt;&gt;0,G70&lt;&gt;0,H70&lt;&gt;0)*(E70 + (E70 = 0))*(F70 + (F70 = 0))*(G70 + (G70 = 0))*(H70 + (H70 = 0))</f>
        <v>7.6319999999999997</v>
      </c>
      <c r="J70" s="25"/>
      <c r="K70" s="11" t="s">
        <v>43</v>
      </c>
    </row>
    <row r="71" spans="1:11" ht="13.5" customHeight="1" x14ac:dyDescent="0.45">
      <c r="A71" s="25"/>
      <c r="B71" s="25"/>
      <c r="C71" s="25"/>
      <c r="D71" s="42" t="s">
        <v>175</v>
      </c>
      <c r="E71" s="28">
        <v>1</v>
      </c>
      <c r="F71" s="29">
        <v>7.5</v>
      </c>
      <c r="G71" s="29">
        <v>0.6</v>
      </c>
      <c r="H71" s="29">
        <v>0.8</v>
      </c>
      <c r="I71" s="30">
        <f t="shared" si="0"/>
        <v>3.6</v>
      </c>
      <c r="J71" s="25"/>
      <c r="K71" s="11"/>
    </row>
    <row r="72" spans="1:11" ht="13.5" customHeight="1" x14ac:dyDescent="0.45">
      <c r="A72" s="25"/>
      <c r="B72" s="25"/>
      <c r="C72" s="25"/>
      <c r="D72" s="42" t="s">
        <v>116</v>
      </c>
      <c r="E72" s="28">
        <v>1</v>
      </c>
      <c r="F72" s="29">
        <v>33</v>
      </c>
      <c r="G72" s="29">
        <v>0.6</v>
      </c>
      <c r="H72" s="29">
        <v>0.7</v>
      </c>
      <c r="I72" s="30">
        <f t="shared" si="0"/>
        <v>13.86</v>
      </c>
      <c r="J72" s="25"/>
      <c r="K72" s="11"/>
    </row>
    <row r="73" spans="1:11" ht="13.5" customHeight="1" x14ac:dyDescent="0.45">
      <c r="A73" s="25"/>
      <c r="B73" s="25"/>
      <c r="C73" s="25"/>
      <c r="D73" s="42"/>
      <c r="E73" s="28">
        <v>1</v>
      </c>
      <c r="F73" s="29">
        <v>12</v>
      </c>
      <c r="G73" s="29">
        <v>0.6</v>
      </c>
      <c r="H73" s="29">
        <v>0.7</v>
      </c>
      <c r="I73" s="30">
        <f t="shared" si="0"/>
        <v>5.0399999999999991</v>
      </c>
      <c r="J73" s="25"/>
      <c r="K73" s="11"/>
    </row>
    <row r="74" spans="1:11" ht="13.5" customHeight="1" x14ac:dyDescent="0.45">
      <c r="A74" s="25"/>
      <c r="B74" s="25"/>
      <c r="C74" s="25"/>
      <c r="D74" s="42"/>
      <c r="E74" s="28">
        <v>1</v>
      </c>
      <c r="F74" s="29">
        <v>36</v>
      </c>
      <c r="G74" s="29">
        <v>0.6</v>
      </c>
      <c r="H74" s="29">
        <v>0.7</v>
      </c>
      <c r="I74" s="30">
        <f t="shared" si="0"/>
        <v>15.119999999999997</v>
      </c>
      <c r="J74" s="25"/>
      <c r="K74" s="11"/>
    </row>
    <row r="75" spans="1:11" ht="13.5" customHeight="1" x14ac:dyDescent="0.45">
      <c r="A75" s="25"/>
      <c r="B75" s="25"/>
      <c r="C75" s="25"/>
      <c r="D75" s="42"/>
      <c r="E75" s="28">
        <v>1</v>
      </c>
      <c r="F75" s="29">
        <v>13.5</v>
      </c>
      <c r="G75" s="29">
        <v>0.6</v>
      </c>
      <c r="H75" s="29">
        <v>0.7</v>
      </c>
      <c r="I75" s="30">
        <f t="shared" si="0"/>
        <v>5.669999999999999</v>
      </c>
      <c r="J75" s="25"/>
      <c r="K75" s="11"/>
    </row>
    <row r="76" spans="1:11" ht="13.5" customHeight="1" x14ac:dyDescent="0.45">
      <c r="A76" s="25"/>
      <c r="B76" s="25"/>
      <c r="C76" s="25"/>
      <c r="D76" s="42" t="s">
        <v>28</v>
      </c>
      <c r="E76" s="28">
        <v>1</v>
      </c>
      <c r="F76" s="29">
        <v>25</v>
      </c>
      <c r="G76" s="29">
        <v>0.6</v>
      </c>
      <c r="H76" s="29">
        <v>0.7</v>
      </c>
      <c r="I76" s="30">
        <f t="shared" ref="I76" si="1">OR(E76&lt;&gt;0,F76&lt;&gt;0,G76&lt;&gt;0,H76&lt;&gt;0)*(E76 + (E76 = 0))*(F76 + (F76 = 0))*(G76 + (G76 = 0))*(H76 + (H76 = 0))</f>
        <v>10.5</v>
      </c>
      <c r="J76" s="25"/>
      <c r="K76" s="11"/>
    </row>
    <row r="77" spans="1:11" ht="6" hidden="1" customHeight="1" x14ac:dyDescent="0.45">
      <c r="A77" s="31"/>
      <c r="B77" s="31"/>
      <c r="C77" s="31"/>
      <c r="D77" s="27"/>
      <c r="E77" s="33"/>
      <c r="F77" s="31"/>
      <c r="G77" s="31"/>
      <c r="H77" s="29">
        <v>0.7</v>
      </c>
      <c r="I77" s="31"/>
      <c r="J77" s="31"/>
      <c r="K77" s="11"/>
    </row>
    <row r="78" spans="1:11" ht="15.75" hidden="1" customHeight="1" x14ac:dyDescent="0.45">
      <c r="A78" s="21" t="s">
        <v>62</v>
      </c>
      <c r="B78" s="22" t="s">
        <v>134</v>
      </c>
      <c r="C78" s="23" t="s">
        <v>12</v>
      </c>
      <c r="D78" s="76" t="s">
        <v>135</v>
      </c>
      <c r="E78" s="24"/>
      <c r="F78" s="25"/>
      <c r="G78" s="25"/>
      <c r="H78" s="29">
        <v>0.7</v>
      </c>
      <c r="I78" s="25"/>
      <c r="J78" s="26">
        <f>SUM(I80:I80)</f>
        <v>11.129999999999999</v>
      </c>
      <c r="K78" s="11"/>
    </row>
    <row r="79" spans="1:11" ht="53.25" hidden="1" customHeight="1" x14ac:dyDescent="0.45">
      <c r="A79" s="25"/>
      <c r="B79" s="25"/>
      <c r="C79" s="25"/>
      <c r="D79" s="76"/>
      <c r="E79" s="24"/>
      <c r="F79" s="25"/>
      <c r="G79" s="25"/>
      <c r="H79" s="29">
        <v>0.7</v>
      </c>
      <c r="I79" s="25"/>
      <c r="J79" s="25"/>
      <c r="K79" s="11"/>
    </row>
    <row r="80" spans="1:11" ht="13.5" hidden="1" customHeight="1" x14ac:dyDescent="0.45">
      <c r="A80" s="25"/>
      <c r="B80" s="25"/>
      <c r="C80" s="25"/>
      <c r="D80" s="42" t="s">
        <v>136</v>
      </c>
      <c r="E80" s="28">
        <v>1</v>
      </c>
      <c r="F80" s="29">
        <v>26.5</v>
      </c>
      <c r="G80" s="29">
        <v>0.6</v>
      </c>
      <c r="H80" s="29">
        <v>0.7</v>
      </c>
      <c r="I80" s="30">
        <f>OR(E80&lt;&gt;0,F80&lt;&gt;0,G80&lt;&gt;0,H80&lt;&gt;0)*(E80 + (E80 = 0))*(F80 + (F80 = 0))*(G80 + (G80 = 0))*(H80 + (H80 = 0))</f>
        <v>11.129999999999999</v>
      </c>
      <c r="J80" s="25"/>
      <c r="K80" s="11" t="s">
        <v>137</v>
      </c>
    </row>
    <row r="81" spans="1:11" ht="6" hidden="1" customHeight="1" x14ac:dyDescent="0.45">
      <c r="A81" s="31"/>
      <c r="B81" s="31"/>
      <c r="C81" s="31"/>
      <c r="D81" s="27"/>
      <c r="E81" s="33"/>
      <c r="F81" s="31"/>
      <c r="G81" s="31"/>
      <c r="H81" s="29">
        <v>0.7</v>
      </c>
      <c r="I81" s="31"/>
      <c r="J81" s="31"/>
      <c r="K81" s="11"/>
    </row>
    <row r="82" spans="1:11" ht="15.75" hidden="1" customHeight="1" x14ac:dyDescent="0.45">
      <c r="A82" s="21" t="s">
        <v>63</v>
      </c>
      <c r="B82" s="22" t="s">
        <v>44</v>
      </c>
      <c r="C82" s="23" t="s">
        <v>0</v>
      </c>
      <c r="D82" s="76" t="s">
        <v>45</v>
      </c>
      <c r="E82" s="24"/>
      <c r="F82" s="25"/>
      <c r="G82" s="25"/>
      <c r="H82" s="29">
        <v>0.7</v>
      </c>
      <c r="I82" s="25"/>
      <c r="J82" s="26">
        <f>SUM(I84:I84)</f>
        <v>11.129999999999999</v>
      </c>
      <c r="K82" s="11"/>
    </row>
    <row r="83" spans="1:11" ht="15.75" hidden="1" customHeight="1" x14ac:dyDescent="0.45">
      <c r="A83" s="25"/>
      <c r="B83" s="25"/>
      <c r="C83" s="25"/>
      <c r="D83" s="76"/>
      <c r="E83" s="24"/>
      <c r="F83" s="25"/>
      <c r="G83" s="25"/>
      <c r="H83" s="29">
        <v>0.7</v>
      </c>
      <c r="I83" s="25"/>
      <c r="J83" s="25"/>
      <c r="K83" s="11"/>
    </row>
    <row r="84" spans="1:11" ht="13.5" hidden="1" customHeight="1" x14ac:dyDescent="0.45">
      <c r="A84" s="25"/>
      <c r="B84" s="25"/>
      <c r="C84" s="25"/>
      <c r="D84" s="42" t="s">
        <v>139</v>
      </c>
      <c r="E84" s="28">
        <v>1</v>
      </c>
      <c r="F84" s="29">
        <v>26.5</v>
      </c>
      <c r="G84" s="29">
        <v>0.6</v>
      </c>
      <c r="H84" s="29">
        <v>0.7</v>
      </c>
      <c r="I84" s="30">
        <f>OR(E84&lt;&gt;0,F84&lt;&gt;0,G84&lt;&gt;0,H84&lt;&gt;0)*(E84 + (E84 = 0))*(F84 + (F84 = 0))*(G84 + (G84 = 0))*(H84 + (H84 = 0))</f>
        <v>11.129999999999999</v>
      </c>
      <c r="J84" s="25"/>
      <c r="K84" s="11" t="s">
        <v>138</v>
      </c>
    </row>
    <row r="85" spans="1:11" ht="13.5" hidden="1" customHeight="1" x14ac:dyDescent="0.45">
      <c r="A85" s="25"/>
      <c r="B85" s="25"/>
      <c r="C85" s="25"/>
      <c r="D85" s="42" t="s">
        <v>140</v>
      </c>
      <c r="E85" s="28">
        <v>1</v>
      </c>
      <c r="F85" s="29">
        <v>26.5</v>
      </c>
      <c r="G85" s="29">
        <v>0.6</v>
      </c>
      <c r="H85" s="29">
        <v>0.7</v>
      </c>
      <c r="I85" s="30">
        <f>OR(E85&lt;&gt;0,F85&lt;&gt;0,G85&lt;&gt;0,H85&lt;&gt;0)*(E85 + (E85 = 0))*(F85 + (F85 = 0))*(G85 + (G85 = 0))*(H85 + (H85 = 0))</f>
        <v>11.129999999999999</v>
      </c>
      <c r="J85" s="25"/>
      <c r="K85" s="11"/>
    </row>
    <row r="86" spans="1:11" ht="13.5" customHeight="1" x14ac:dyDescent="0.45">
      <c r="A86" s="25"/>
      <c r="B86" s="25"/>
      <c r="C86" s="25"/>
      <c r="D86" s="42" t="s">
        <v>547</v>
      </c>
      <c r="E86" s="28">
        <v>1</v>
      </c>
      <c r="F86" s="29">
        <f>30.8+71.6+10.6+23.7</f>
        <v>136.69999999999999</v>
      </c>
      <c r="G86" s="29">
        <v>0.4</v>
      </c>
      <c r="H86" s="29">
        <v>0.7</v>
      </c>
      <c r="I86" s="30">
        <f t="shared" ref="I86:I90" si="2">OR(E86&lt;&gt;0,F86&lt;&gt;0,G86&lt;&gt;0,H86&lt;&gt;0)*(E86 + (E86 = 0))*(F86 + (F86 = 0))*(G86 + (G86 = 0))*(H86 + (H86 = 0))</f>
        <v>38.275999999999996</v>
      </c>
      <c r="J86" s="25"/>
      <c r="K86" s="11"/>
    </row>
    <row r="87" spans="1:11" ht="13.5" customHeight="1" x14ac:dyDescent="0.45">
      <c r="A87" s="25"/>
      <c r="B87" s="25"/>
      <c r="C87" s="25"/>
      <c r="D87" s="42"/>
      <c r="E87" s="28">
        <v>1</v>
      </c>
      <c r="F87" s="29">
        <v>20</v>
      </c>
      <c r="G87" s="29">
        <v>0.4</v>
      </c>
      <c r="H87" s="29">
        <v>0.7</v>
      </c>
      <c r="I87" s="30">
        <f t="shared" ref="I87" si="3">OR(E87&lt;&gt;0,F87&lt;&gt;0,G87&lt;&gt;0,H87&lt;&gt;0)*(E87 + (E87 = 0))*(F87 + (F87 = 0))*(G87 + (G87 = 0))*(H87 + (H87 = 0))</f>
        <v>5.6</v>
      </c>
      <c r="J87" s="25"/>
      <c r="K87" s="11"/>
    </row>
    <row r="88" spans="1:11" ht="13.5" customHeight="1" x14ac:dyDescent="0.45">
      <c r="A88" s="25"/>
      <c r="B88" s="25"/>
      <c r="C88" s="25"/>
      <c r="D88" s="42" t="s">
        <v>548</v>
      </c>
      <c r="E88" s="28">
        <v>1</v>
      </c>
      <c r="F88" s="29">
        <f>3.8+3+60.8+8.4+27.4+3.8</f>
        <v>107.2</v>
      </c>
      <c r="G88" s="29">
        <v>0.4</v>
      </c>
      <c r="H88" s="29">
        <v>0.7</v>
      </c>
      <c r="I88" s="30">
        <f t="shared" ref="I88" si="4">OR(E88&lt;&gt;0,F88&lt;&gt;0,G88&lt;&gt;0,H88&lt;&gt;0)*(E88 + (E88 = 0))*(F88 + (F88 = 0))*(G88 + (G88 = 0))*(H88 + (H88 = 0))</f>
        <v>30.015999999999998</v>
      </c>
      <c r="J88" s="25"/>
      <c r="K88" s="11"/>
    </row>
    <row r="89" spans="1:11" ht="13.5" customHeight="1" x14ac:dyDescent="0.45">
      <c r="A89" s="25"/>
      <c r="B89" s="25"/>
      <c r="C89" s="25"/>
      <c r="D89" s="42" t="s">
        <v>271</v>
      </c>
      <c r="E89" s="28">
        <v>1</v>
      </c>
      <c r="F89" s="29">
        <v>26.5</v>
      </c>
      <c r="G89" s="29">
        <v>0.4</v>
      </c>
      <c r="H89" s="29">
        <v>0.7</v>
      </c>
      <c r="I89" s="30">
        <f t="shared" si="2"/>
        <v>7.4200000000000008</v>
      </c>
      <c r="J89" s="25"/>
      <c r="K89" s="11"/>
    </row>
    <row r="90" spans="1:11" ht="13.5" customHeight="1" x14ac:dyDescent="0.45">
      <c r="A90" s="25"/>
      <c r="B90" s="25"/>
      <c r="C90" s="25"/>
      <c r="D90" s="42" t="s">
        <v>274</v>
      </c>
      <c r="E90" s="28">
        <v>1</v>
      </c>
      <c r="F90" s="29">
        <v>26.5</v>
      </c>
      <c r="G90" s="29">
        <v>0.4</v>
      </c>
      <c r="H90" s="29">
        <v>0.7</v>
      </c>
      <c r="I90" s="30">
        <f t="shared" si="2"/>
        <v>7.4200000000000008</v>
      </c>
      <c r="J90" s="25"/>
      <c r="K90" s="11"/>
    </row>
    <row r="91" spans="1:11" ht="13.5" customHeight="1" x14ac:dyDescent="0.45">
      <c r="A91" s="25"/>
      <c r="B91" s="25"/>
      <c r="C91" s="25"/>
      <c r="D91" s="42" t="s">
        <v>273</v>
      </c>
      <c r="E91" s="28">
        <v>1</v>
      </c>
      <c r="F91" s="29">
        <v>10.5</v>
      </c>
      <c r="G91" s="29">
        <v>0.4</v>
      </c>
      <c r="H91" s="29">
        <v>0.7</v>
      </c>
      <c r="I91" s="30">
        <f t="shared" ref="I91" si="5">OR(E91&lt;&gt;0,F91&lt;&gt;0,G91&lt;&gt;0,H91&lt;&gt;0)*(E91 + (E91 = 0))*(F91 + (F91 = 0))*(G91 + (G91 = 0))*(H91 + (H91 = 0))</f>
        <v>2.94</v>
      </c>
      <c r="J91" s="25"/>
      <c r="K91" s="11"/>
    </row>
    <row r="92" spans="1:11" ht="6" customHeight="1" x14ac:dyDescent="0.45">
      <c r="A92" s="31"/>
      <c r="B92" s="31"/>
      <c r="C92" s="31"/>
      <c r="D92" s="32"/>
      <c r="E92" s="33"/>
      <c r="F92" s="31"/>
      <c r="G92" s="31"/>
      <c r="H92" s="31"/>
      <c r="I92" s="31"/>
      <c r="J92" s="31"/>
      <c r="K92" s="11"/>
    </row>
    <row r="93" spans="1:11" ht="15.75" customHeight="1" x14ac:dyDescent="0.45">
      <c r="A93" s="21" t="s">
        <v>61</v>
      </c>
      <c r="B93" s="22" t="s">
        <v>125</v>
      </c>
      <c r="C93" s="23" t="s">
        <v>12</v>
      </c>
      <c r="D93" s="77" t="s">
        <v>126</v>
      </c>
      <c r="E93" s="24"/>
      <c r="F93" s="25"/>
      <c r="G93" s="25"/>
      <c r="H93" s="25"/>
      <c r="I93" s="25"/>
      <c r="J93" s="26">
        <f>SUM(I95:I117)</f>
        <v>179.00799999999998</v>
      </c>
      <c r="K93" s="11"/>
    </row>
    <row r="94" spans="1:11" ht="29.25" customHeight="1" x14ac:dyDescent="0.45">
      <c r="A94" s="25"/>
      <c r="B94" s="25"/>
      <c r="C94" s="25"/>
      <c r="D94" s="77"/>
      <c r="E94" s="24"/>
      <c r="F94" s="26"/>
      <c r="G94" s="25"/>
      <c r="H94" s="25"/>
      <c r="I94" s="25"/>
      <c r="J94" s="25"/>
      <c r="K94" s="11"/>
    </row>
    <row r="95" spans="1:11" ht="13.5" customHeight="1" x14ac:dyDescent="0.45">
      <c r="A95" s="25"/>
      <c r="B95" s="25"/>
      <c r="C95" s="25"/>
      <c r="D95" s="42" t="s">
        <v>168</v>
      </c>
      <c r="E95" s="28">
        <v>1</v>
      </c>
      <c r="F95" s="29">
        <v>15.9</v>
      </c>
      <c r="G95" s="29">
        <v>0.6</v>
      </c>
      <c r="H95" s="29">
        <v>0.8</v>
      </c>
      <c r="I95" s="30">
        <f t="shared" ref="I95:I100" si="6">OR(E95&lt;&gt;0,F95&lt;&gt;0,G95&lt;&gt;0,H95&lt;&gt;0)*(E95 + (E95 = 0))*(F95 + (F95 = 0))*(G95 + (G95 = 0))*(H95 + (H95 = 0))</f>
        <v>7.6319999999999997</v>
      </c>
      <c r="J95" s="25"/>
      <c r="K95" s="11" t="s">
        <v>560</v>
      </c>
    </row>
    <row r="96" spans="1:11" ht="13.5" customHeight="1" x14ac:dyDescent="0.45">
      <c r="A96" s="25"/>
      <c r="B96" s="25"/>
      <c r="C96" s="25"/>
      <c r="D96" s="42" t="s">
        <v>175</v>
      </c>
      <c r="E96" s="28">
        <v>1</v>
      </c>
      <c r="F96" s="29">
        <v>7.5</v>
      </c>
      <c r="G96" s="29">
        <v>0.6</v>
      </c>
      <c r="H96" s="29">
        <v>0.8</v>
      </c>
      <c r="I96" s="30">
        <f t="shared" si="6"/>
        <v>3.6</v>
      </c>
      <c r="J96" s="25"/>
      <c r="K96" s="11"/>
    </row>
    <row r="97" spans="1:11" ht="13.5" customHeight="1" x14ac:dyDescent="0.45">
      <c r="A97" s="25"/>
      <c r="B97" s="25"/>
      <c r="C97" s="25"/>
      <c r="D97" s="42" t="s">
        <v>116</v>
      </c>
      <c r="E97" s="28">
        <v>1</v>
      </c>
      <c r="F97" s="29">
        <v>33</v>
      </c>
      <c r="G97" s="29">
        <v>0.6</v>
      </c>
      <c r="H97" s="29">
        <v>0.7</v>
      </c>
      <c r="I97" s="30">
        <f t="shared" si="6"/>
        <v>13.86</v>
      </c>
      <c r="J97" s="25"/>
      <c r="K97" s="11"/>
    </row>
    <row r="98" spans="1:11" ht="13.5" customHeight="1" x14ac:dyDescent="0.45">
      <c r="A98" s="25"/>
      <c r="B98" s="25"/>
      <c r="C98" s="25"/>
      <c r="D98" s="42"/>
      <c r="E98" s="28">
        <v>1</v>
      </c>
      <c r="F98" s="29">
        <v>12</v>
      </c>
      <c r="G98" s="29">
        <v>0.6</v>
      </c>
      <c r="H98" s="29">
        <v>0.7</v>
      </c>
      <c r="I98" s="30">
        <f t="shared" si="6"/>
        <v>5.0399999999999991</v>
      </c>
      <c r="J98" s="25"/>
      <c r="K98" s="11"/>
    </row>
    <row r="99" spans="1:11" ht="13.5" customHeight="1" x14ac:dyDescent="0.45">
      <c r="A99" s="25"/>
      <c r="B99" s="25"/>
      <c r="C99" s="25"/>
      <c r="D99" s="42"/>
      <c r="E99" s="28">
        <v>1</v>
      </c>
      <c r="F99" s="29">
        <v>36</v>
      </c>
      <c r="G99" s="29">
        <v>0.6</v>
      </c>
      <c r="H99" s="29">
        <v>0.7</v>
      </c>
      <c r="I99" s="30">
        <f t="shared" si="6"/>
        <v>15.119999999999997</v>
      </c>
      <c r="J99" s="25"/>
      <c r="K99" s="11"/>
    </row>
    <row r="100" spans="1:11" ht="13.5" customHeight="1" x14ac:dyDescent="0.45">
      <c r="A100" s="25"/>
      <c r="B100" s="25"/>
      <c r="C100" s="25"/>
      <c r="D100" s="42"/>
      <c r="E100" s="28">
        <v>1</v>
      </c>
      <c r="F100" s="29">
        <v>13.5</v>
      </c>
      <c r="G100" s="29">
        <v>0.6</v>
      </c>
      <c r="H100" s="29">
        <v>0.7</v>
      </c>
      <c r="I100" s="30">
        <f t="shared" si="6"/>
        <v>5.669999999999999</v>
      </c>
      <c r="J100" s="25"/>
      <c r="K100" s="11"/>
    </row>
    <row r="101" spans="1:11" ht="6" hidden="1" customHeight="1" x14ac:dyDescent="0.45">
      <c r="A101" s="31"/>
      <c r="B101" s="31"/>
      <c r="C101" s="31"/>
      <c r="D101" s="27"/>
      <c r="E101" s="33"/>
      <c r="F101" s="31"/>
      <c r="G101" s="31"/>
      <c r="H101" s="31"/>
      <c r="I101" s="31"/>
      <c r="J101" s="31"/>
      <c r="K101" s="11"/>
    </row>
    <row r="102" spans="1:11" ht="15.75" hidden="1" customHeight="1" x14ac:dyDescent="0.45">
      <c r="A102" s="21" t="s">
        <v>62</v>
      </c>
      <c r="B102" s="22" t="s">
        <v>134</v>
      </c>
      <c r="C102" s="23" t="s">
        <v>12</v>
      </c>
      <c r="D102" s="76" t="s">
        <v>135</v>
      </c>
      <c r="E102" s="24"/>
      <c r="F102" s="25"/>
      <c r="G102" s="25"/>
      <c r="H102" s="25"/>
      <c r="I102" s="25"/>
      <c r="J102" s="26">
        <f>SUM(I104:I104)</f>
        <v>14.309999999999999</v>
      </c>
      <c r="K102" s="11"/>
    </row>
    <row r="103" spans="1:11" ht="53.25" hidden="1" customHeight="1" x14ac:dyDescent="0.45">
      <c r="A103" s="25"/>
      <c r="B103" s="25"/>
      <c r="C103" s="25"/>
      <c r="D103" s="76"/>
      <c r="E103" s="24"/>
      <c r="F103" s="25"/>
      <c r="G103" s="25"/>
      <c r="H103" s="25"/>
      <c r="I103" s="25"/>
      <c r="J103" s="25"/>
      <c r="K103" s="11"/>
    </row>
    <row r="104" spans="1:11" ht="13.5" hidden="1" customHeight="1" x14ac:dyDescent="0.45">
      <c r="A104" s="25"/>
      <c r="B104" s="25"/>
      <c r="C104" s="25"/>
      <c r="D104" s="42" t="s">
        <v>136</v>
      </c>
      <c r="E104" s="28">
        <v>1</v>
      </c>
      <c r="F104" s="29">
        <v>26.5</v>
      </c>
      <c r="G104" s="29">
        <v>0.6</v>
      </c>
      <c r="H104" s="29">
        <v>0.9</v>
      </c>
      <c r="I104" s="30">
        <f>OR(E104&lt;&gt;0,F104&lt;&gt;0,G104&lt;&gt;0,H104&lt;&gt;0)*(E104 + (E104 = 0))*(F104 + (F104 = 0))*(G104 + (G104 = 0))*(H104 + (H104 = 0))</f>
        <v>14.309999999999999</v>
      </c>
      <c r="J104" s="25"/>
      <c r="K104" s="11" t="s">
        <v>137</v>
      </c>
    </row>
    <row r="105" spans="1:11" ht="6" hidden="1" customHeight="1" x14ac:dyDescent="0.45">
      <c r="A105" s="31"/>
      <c r="B105" s="31"/>
      <c r="C105" s="31"/>
      <c r="D105" s="27"/>
      <c r="E105" s="33"/>
      <c r="F105" s="31"/>
      <c r="G105" s="31"/>
      <c r="H105" s="31"/>
      <c r="I105" s="31"/>
      <c r="J105" s="31"/>
      <c r="K105" s="11"/>
    </row>
    <row r="106" spans="1:11" ht="15.75" hidden="1" customHeight="1" x14ac:dyDescent="0.45">
      <c r="A106" s="21" t="s">
        <v>63</v>
      </c>
      <c r="B106" s="22" t="s">
        <v>44</v>
      </c>
      <c r="C106" s="23" t="s">
        <v>0</v>
      </c>
      <c r="D106" s="76" t="s">
        <v>45</v>
      </c>
      <c r="E106" s="24"/>
      <c r="F106" s="25"/>
      <c r="G106" s="25"/>
      <c r="H106" s="25"/>
      <c r="I106" s="25"/>
      <c r="J106" s="26">
        <f>SUM(I108:I108)</f>
        <v>14.309999999999999</v>
      </c>
      <c r="K106" s="11"/>
    </row>
    <row r="107" spans="1:11" ht="15.75" hidden="1" customHeight="1" x14ac:dyDescent="0.45">
      <c r="A107" s="25"/>
      <c r="B107" s="25"/>
      <c r="C107" s="25"/>
      <c r="D107" s="76"/>
      <c r="E107" s="24"/>
      <c r="F107" s="25"/>
      <c r="G107" s="25"/>
      <c r="H107" s="25"/>
      <c r="I107" s="25"/>
      <c r="J107" s="25"/>
      <c r="K107" s="11"/>
    </row>
    <row r="108" spans="1:11" ht="13.5" hidden="1" customHeight="1" x14ac:dyDescent="0.45">
      <c r="A108" s="25"/>
      <c r="B108" s="25"/>
      <c r="C108" s="25"/>
      <c r="D108" s="42" t="s">
        <v>139</v>
      </c>
      <c r="E108" s="28">
        <v>1</v>
      </c>
      <c r="F108" s="29">
        <v>26.5</v>
      </c>
      <c r="G108" s="29">
        <v>0.6</v>
      </c>
      <c r="H108" s="29">
        <v>0.9</v>
      </c>
      <c r="I108" s="30">
        <f>OR(E108&lt;&gt;0,F108&lt;&gt;0,G108&lt;&gt;0,H108&lt;&gt;0)*(E108 + (E108 = 0))*(F108 + (F108 = 0))*(G108 + (G108 = 0))*(H108 + (H108 = 0))</f>
        <v>14.309999999999999</v>
      </c>
      <c r="J108" s="25"/>
      <c r="K108" s="11" t="s">
        <v>138</v>
      </c>
    </row>
    <row r="109" spans="1:11" ht="13.5" hidden="1" customHeight="1" x14ac:dyDescent="0.45">
      <c r="A109" s="25"/>
      <c r="B109" s="25"/>
      <c r="C109" s="25"/>
      <c r="D109" s="42" t="s">
        <v>140</v>
      </c>
      <c r="E109" s="28">
        <v>1</v>
      </c>
      <c r="F109" s="29">
        <v>26.5</v>
      </c>
      <c r="G109" s="29">
        <v>0.6</v>
      </c>
      <c r="H109" s="29">
        <v>0.9</v>
      </c>
      <c r="I109" s="30">
        <f>OR(E109&lt;&gt;0,F109&lt;&gt;0,G109&lt;&gt;0,H109&lt;&gt;0)*(E109 + (E109 = 0))*(F109 + (F109 = 0))*(G109 + (G109 = 0))*(H109 + (H109 = 0))</f>
        <v>14.309999999999999</v>
      </c>
      <c r="J109" s="25"/>
      <c r="K109" s="11"/>
    </row>
    <row r="110" spans="1:11" ht="13.5" customHeight="1" x14ac:dyDescent="0.45">
      <c r="A110" s="25"/>
      <c r="B110" s="25"/>
      <c r="C110" s="25"/>
      <c r="D110" s="42" t="s">
        <v>28</v>
      </c>
      <c r="E110" s="28">
        <v>1</v>
      </c>
      <c r="F110" s="29">
        <v>25</v>
      </c>
      <c r="G110" s="29">
        <v>0.6</v>
      </c>
      <c r="H110" s="29">
        <v>0.7</v>
      </c>
      <c r="I110" s="30">
        <f t="shared" ref="I110:I117" si="7">OR(E110&lt;&gt;0,F110&lt;&gt;0,G110&lt;&gt;0,H110&lt;&gt;0)*(E110 + (E110 = 0))*(F110 + (F110 = 0))*(G110 + (G110 = 0))*(H110 + (H110 = 0))</f>
        <v>10.5</v>
      </c>
      <c r="J110" s="25"/>
      <c r="K110" s="11"/>
    </row>
    <row r="111" spans="1:11" ht="13.5" customHeight="1" x14ac:dyDescent="0.45">
      <c r="A111" s="25"/>
      <c r="B111" s="25"/>
      <c r="C111" s="25"/>
      <c r="D111" s="42" t="s">
        <v>556</v>
      </c>
      <c r="E111" s="28">
        <v>1</v>
      </c>
      <c r="F111" s="29">
        <v>31.2</v>
      </c>
      <c r="G111" s="29">
        <v>0.4</v>
      </c>
      <c r="H111" s="29">
        <v>0.7</v>
      </c>
      <c r="I111" s="30">
        <f t="shared" si="7"/>
        <v>8.7359999999999989</v>
      </c>
      <c r="J111" s="25"/>
      <c r="K111" s="11"/>
    </row>
    <row r="112" spans="1:11" ht="13.5" customHeight="1" x14ac:dyDescent="0.45">
      <c r="A112" s="25"/>
      <c r="B112" s="25"/>
      <c r="C112" s="25"/>
      <c r="D112" s="42"/>
      <c r="E112" s="28">
        <v>1</v>
      </c>
      <c r="F112" s="29">
        <v>20</v>
      </c>
      <c r="G112" s="29">
        <v>0.4</v>
      </c>
      <c r="H112" s="29">
        <v>0.7</v>
      </c>
      <c r="I112" s="30">
        <f t="shared" ref="I112" si="8">OR(E112&lt;&gt;0,F112&lt;&gt;0,G112&lt;&gt;0,H112&lt;&gt;0)*(E112 + (E112 = 0))*(F112 + (F112 = 0))*(G112 + (G112 = 0))*(H112 + (H112 = 0))</f>
        <v>5.6</v>
      </c>
      <c r="J112" s="25"/>
      <c r="K112" s="11"/>
    </row>
    <row r="113" spans="1:11" ht="13.5" customHeight="1" x14ac:dyDescent="0.45">
      <c r="A113" s="25"/>
      <c r="B113" s="25"/>
      <c r="C113" s="25"/>
      <c r="D113" s="42" t="s">
        <v>559</v>
      </c>
      <c r="E113" s="28">
        <v>1</v>
      </c>
      <c r="F113" s="29">
        <v>105.5</v>
      </c>
      <c r="G113" s="29">
        <v>0.4</v>
      </c>
      <c r="H113" s="29">
        <v>0.5</v>
      </c>
      <c r="I113" s="30">
        <f t="shared" si="7"/>
        <v>21.1</v>
      </c>
      <c r="J113" s="25"/>
      <c r="K113" s="11"/>
    </row>
    <row r="114" spans="1:11" ht="13.5" customHeight="1" x14ac:dyDescent="0.45">
      <c r="A114" s="25"/>
      <c r="B114" s="25"/>
      <c r="C114" s="25"/>
      <c r="D114" s="42" t="s">
        <v>548</v>
      </c>
      <c r="E114" s="28">
        <v>1</v>
      </c>
      <c r="F114" s="29">
        <f>3.8+3+60.8+8.4+27.4+3.8</f>
        <v>107.2</v>
      </c>
      <c r="G114" s="29">
        <v>0.4</v>
      </c>
      <c r="H114" s="29">
        <v>0.5</v>
      </c>
      <c r="I114" s="30">
        <f t="shared" si="7"/>
        <v>21.44</v>
      </c>
      <c r="J114" s="25"/>
      <c r="K114" s="11"/>
    </row>
    <row r="115" spans="1:11" ht="13.5" customHeight="1" x14ac:dyDescent="0.45">
      <c r="A115" s="25"/>
      <c r="B115" s="25"/>
      <c r="C115" s="25"/>
      <c r="D115" s="42" t="s">
        <v>271</v>
      </c>
      <c r="E115" s="28">
        <v>1</v>
      </c>
      <c r="F115" s="29">
        <v>26.5</v>
      </c>
      <c r="G115" s="29">
        <v>0.4</v>
      </c>
      <c r="H115" s="29">
        <v>0.7</v>
      </c>
      <c r="I115" s="30">
        <f t="shared" si="7"/>
        <v>7.4200000000000008</v>
      </c>
      <c r="J115" s="25"/>
      <c r="K115" s="11"/>
    </row>
    <row r="116" spans="1:11" ht="13.5" customHeight="1" x14ac:dyDescent="0.45">
      <c r="A116" s="25"/>
      <c r="B116" s="25"/>
      <c r="C116" s="25"/>
      <c r="D116" s="42" t="s">
        <v>274</v>
      </c>
      <c r="E116" s="28">
        <v>1</v>
      </c>
      <c r="F116" s="29">
        <v>26.5</v>
      </c>
      <c r="G116" s="29">
        <v>0.4</v>
      </c>
      <c r="H116" s="29">
        <v>0.7</v>
      </c>
      <c r="I116" s="30">
        <f t="shared" si="7"/>
        <v>7.4200000000000008</v>
      </c>
      <c r="J116" s="25"/>
      <c r="K116" s="11"/>
    </row>
    <row r="117" spans="1:11" ht="13.5" customHeight="1" x14ac:dyDescent="0.45">
      <c r="A117" s="25"/>
      <c r="B117" s="25"/>
      <c r="C117" s="25"/>
      <c r="D117" s="42" t="s">
        <v>273</v>
      </c>
      <c r="E117" s="28">
        <v>1</v>
      </c>
      <c r="F117" s="29">
        <v>10.5</v>
      </c>
      <c r="G117" s="29">
        <v>0.4</v>
      </c>
      <c r="H117" s="29">
        <v>0.7</v>
      </c>
      <c r="I117" s="30">
        <f t="shared" si="7"/>
        <v>2.94</v>
      </c>
      <c r="J117" s="25"/>
      <c r="K117" s="11"/>
    </row>
    <row r="118" spans="1:11" ht="6" customHeight="1" x14ac:dyDescent="0.45">
      <c r="A118" s="31"/>
      <c r="B118" s="31"/>
      <c r="C118" s="31"/>
      <c r="D118" s="32"/>
      <c r="E118" s="33"/>
      <c r="F118" s="31"/>
      <c r="G118" s="31"/>
      <c r="H118" s="31"/>
      <c r="I118" s="31"/>
      <c r="J118" s="31"/>
      <c r="K118" s="11"/>
    </row>
    <row r="119" spans="1:11" ht="15.75" customHeight="1" x14ac:dyDescent="0.45">
      <c r="A119" s="21" t="s">
        <v>62</v>
      </c>
      <c r="B119" s="22" t="s">
        <v>549</v>
      </c>
      <c r="C119" s="23" t="s">
        <v>0</v>
      </c>
      <c r="D119" s="77" t="s">
        <v>550</v>
      </c>
      <c r="E119" s="24"/>
      <c r="F119" s="25"/>
      <c r="G119" s="25"/>
      <c r="H119" s="25"/>
      <c r="I119" s="25"/>
      <c r="J119" s="26">
        <f>SUM(I121:I121)</f>
        <v>41.28</v>
      </c>
      <c r="K119" s="11">
        <v>5.32</v>
      </c>
    </row>
    <row r="120" spans="1:11" ht="25.15" customHeight="1" x14ac:dyDescent="0.45">
      <c r="A120" s="25"/>
      <c r="B120" s="25"/>
      <c r="C120" s="25"/>
      <c r="D120" s="77"/>
      <c r="E120" s="24"/>
      <c r="F120" s="26"/>
      <c r="G120" s="25"/>
      <c r="H120" s="25"/>
      <c r="I120" s="25"/>
      <c r="J120" s="25"/>
      <c r="K120" s="11"/>
    </row>
    <row r="121" spans="1:11" ht="13.5" customHeight="1" x14ac:dyDescent="0.45">
      <c r="A121" s="25"/>
      <c r="B121" s="25"/>
      <c r="C121" s="25"/>
      <c r="D121" s="42" t="s">
        <v>548</v>
      </c>
      <c r="E121" s="28">
        <v>1</v>
      </c>
      <c r="F121" s="29">
        <v>103.2</v>
      </c>
      <c r="G121" s="29">
        <v>0.4</v>
      </c>
      <c r="H121" s="29">
        <v>0</v>
      </c>
      <c r="I121" s="30">
        <f t="shared" ref="I121" si="9">OR(E121&lt;&gt;0,F121&lt;&gt;0,G121&lt;&gt;0,H121&lt;&gt;0)*(E121 + (E121 = 0))*(F121 + (F121 = 0))*(G121 + (G121 = 0))*(H121 + (H121 = 0))</f>
        <v>41.28</v>
      </c>
      <c r="J121" s="25"/>
      <c r="K121" s="11"/>
    </row>
    <row r="122" spans="1:11" ht="6" customHeight="1" x14ac:dyDescent="0.45">
      <c r="A122" s="31"/>
      <c r="B122" s="31"/>
      <c r="C122" s="31"/>
      <c r="D122" s="32"/>
      <c r="E122" s="33"/>
      <c r="F122" s="31"/>
      <c r="G122" s="31"/>
      <c r="H122" s="31"/>
      <c r="I122" s="31"/>
      <c r="J122" s="31"/>
      <c r="K122" s="11"/>
    </row>
    <row r="123" spans="1:11" ht="15.75" customHeight="1" x14ac:dyDescent="0.45">
      <c r="A123" s="21" t="s">
        <v>63</v>
      </c>
      <c r="B123" s="22" t="s">
        <v>552</v>
      </c>
      <c r="C123" s="23" t="s">
        <v>0</v>
      </c>
      <c r="D123" s="77" t="s">
        <v>553</v>
      </c>
      <c r="E123" s="24"/>
      <c r="F123" s="25"/>
      <c r="G123" s="25"/>
      <c r="H123" s="25"/>
      <c r="I123" s="25"/>
      <c r="J123" s="26">
        <f>SUM(I125:I126)</f>
        <v>4.3</v>
      </c>
      <c r="K123" s="11">
        <v>7.51</v>
      </c>
    </row>
    <row r="124" spans="1:11" ht="34.15" customHeight="1" x14ac:dyDescent="0.45">
      <c r="A124" s="25"/>
      <c r="B124" s="25"/>
      <c r="C124" s="25"/>
      <c r="D124" s="77"/>
      <c r="E124" s="24"/>
      <c r="F124" s="26"/>
      <c r="G124" s="25"/>
      <c r="H124" s="25"/>
      <c r="I124" s="25"/>
      <c r="J124" s="25"/>
      <c r="K124" s="11"/>
    </row>
    <row r="125" spans="1:11" ht="13.5" customHeight="1" x14ac:dyDescent="0.45">
      <c r="A125" s="25"/>
      <c r="B125" s="25"/>
      <c r="C125" s="25"/>
      <c r="D125" s="42" t="s">
        <v>551</v>
      </c>
      <c r="E125" s="28">
        <v>1</v>
      </c>
      <c r="F125" s="29">
        <v>4</v>
      </c>
      <c r="G125" s="29">
        <v>0.4</v>
      </c>
      <c r="H125" s="29">
        <v>0</v>
      </c>
      <c r="I125" s="30">
        <f t="shared" ref="I125" si="10">OR(E125&lt;&gt;0,F125&lt;&gt;0,G125&lt;&gt;0,H125&lt;&gt;0)*(E125 + (E125 = 0))*(F125 + (F125 = 0))*(G125 + (G125 = 0))*(H125 + (H125 = 0))</f>
        <v>1.6</v>
      </c>
      <c r="J125" s="25"/>
      <c r="K125" s="11"/>
    </row>
    <row r="126" spans="1:11" ht="13.5" customHeight="1" x14ac:dyDescent="0.45">
      <c r="A126" s="25"/>
      <c r="B126" s="25"/>
      <c r="C126" s="25"/>
      <c r="D126" s="42" t="s">
        <v>592</v>
      </c>
      <c r="E126" s="28">
        <v>1</v>
      </c>
      <c r="F126" s="29">
        <v>4.5</v>
      </c>
      <c r="G126" s="29">
        <v>0.6</v>
      </c>
      <c r="H126" s="29">
        <v>0</v>
      </c>
      <c r="I126" s="30">
        <f t="shared" ref="I126" si="11">OR(E126&lt;&gt;0,F126&lt;&gt;0,G126&lt;&gt;0,H126&lt;&gt;0)*(E126 + (E126 = 0))*(F126 + (F126 = 0))*(G126 + (G126 = 0))*(H126 + (H126 = 0))</f>
        <v>2.6999999999999997</v>
      </c>
      <c r="J126" s="25"/>
      <c r="K126" s="11"/>
    </row>
    <row r="127" spans="1:11" ht="6" customHeight="1" x14ac:dyDescent="0.45">
      <c r="A127" s="31"/>
      <c r="B127" s="31"/>
      <c r="C127" s="31"/>
      <c r="D127" s="32"/>
      <c r="E127" s="33"/>
      <c r="F127" s="31"/>
      <c r="G127" s="31"/>
      <c r="H127" s="31"/>
      <c r="I127" s="31"/>
      <c r="J127" s="31"/>
      <c r="K127" s="11"/>
    </row>
    <row r="128" spans="1:11" ht="15.75" customHeight="1" x14ac:dyDescent="0.45">
      <c r="A128" s="21" t="s">
        <v>64</v>
      </c>
      <c r="B128" s="22" t="s">
        <v>554</v>
      </c>
      <c r="C128" s="23" t="s">
        <v>12</v>
      </c>
      <c r="D128" s="77" t="s">
        <v>555</v>
      </c>
      <c r="E128" s="24"/>
      <c r="F128" s="25"/>
      <c r="G128" s="25"/>
      <c r="H128" s="25"/>
      <c r="I128" s="25"/>
      <c r="J128" s="26">
        <f>SUM(I130:I131)</f>
        <v>21.42</v>
      </c>
      <c r="K128" s="11">
        <v>12.81</v>
      </c>
    </row>
    <row r="129" spans="1:11" ht="25.15" customHeight="1" x14ac:dyDescent="0.45">
      <c r="A129" s="25"/>
      <c r="B129" s="25"/>
      <c r="C129" s="25"/>
      <c r="D129" s="77"/>
      <c r="E129" s="24"/>
      <c r="F129" s="26"/>
      <c r="G129" s="25"/>
      <c r="H129" s="25"/>
      <c r="I129" s="25"/>
      <c r="J129" s="25"/>
      <c r="K129" s="11"/>
    </row>
    <row r="130" spans="1:11" x14ac:dyDescent="0.45">
      <c r="A130" s="25"/>
      <c r="B130" s="25"/>
      <c r="C130" s="25"/>
      <c r="D130" s="75" t="s">
        <v>593</v>
      </c>
      <c r="E130" s="28">
        <v>1</v>
      </c>
      <c r="F130" s="29">
        <f>7.4+8.3+14</f>
        <v>29.700000000000003</v>
      </c>
      <c r="G130" s="29">
        <v>0.6</v>
      </c>
      <c r="H130" s="29">
        <v>1</v>
      </c>
      <c r="I130" s="30">
        <f t="shared" ref="I130" si="12">OR(E130&lt;&gt;0,F130&lt;&gt;0,G130&lt;&gt;0,H130&lt;&gt;0)*(E130 + (E130 = 0))*(F130 + (F130 = 0))*(G130 + (G130 = 0))*(H130 + (H130 = 0))</f>
        <v>17.82</v>
      </c>
      <c r="J130" s="25"/>
      <c r="K130" s="11"/>
    </row>
    <row r="131" spans="1:11" x14ac:dyDescent="0.45">
      <c r="A131" s="25"/>
      <c r="B131" s="25"/>
      <c r="C131" s="25"/>
      <c r="D131" s="75" t="s">
        <v>594</v>
      </c>
      <c r="E131" s="28">
        <v>1</v>
      </c>
      <c r="F131" s="29">
        <v>6</v>
      </c>
      <c r="G131" s="29">
        <v>0.6</v>
      </c>
      <c r="H131" s="29">
        <v>1</v>
      </c>
      <c r="I131" s="30">
        <f t="shared" ref="I131" si="13">OR(E131&lt;&gt;0,F131&lt;&gt;0,G131&lt;&gt;0,H131&lt;&gt;0)*(E131 + (E131 = 0))*(F131 + (F131 = 0))*(G131 + (G131 = 0))*(H131 + (H131 = 0))</f>
        <v>3.5999999999999996</v>
      </c>
      <c r="J131" s="25"/>
      <c r="K131" s="11"/>
    </row>
    <row r="132" spans="1:11" ht="6" customHeight="1" x14ac:dyDescent="0.45">
      <c r="A132" s="31"/>
      <c r="B132" s="31"/>
      <c r="C132" s="31"/>
      <c r="D132" s="32"/>
      <c r="E132" s="33"/>
      <c r="F132" s="31"/>
      <c r="G132" s="31"/>
      <c r="H132" s="31"/>
      <c r="I132" s="31"/>
      <c r="J132" s="31"/>
      <c r="K132" s="11"/>
    </row>
    <row r="133" spans="1:11" ht="15.75" customHeight="1" x14ac:dyDescent="0.45">
      <c r="A133" s="21" t="s">
        <v>65</v>
      </c>
      <c r="B133" s="22" t="s">
        <v>276</v>
      </c>
      <c r="C133" s="23" t="s">
        <v>12</v>
      </c>
      <c r="D133" s="77" t="s">
        <v>277</v>
      </c>
      <c r="E133" s="24"/>
      <c r="F133" s="25"/>
      <c r="G133" s="25"/>
      <c r="H133" s="25"/>
      <c r="I133" s="25"/>
      <c r="J133" s="26">
        <f>SUM(I135)</f>
        <v>1.6800000000000002</v>
      </c>
      <c r="K133" s="11"/>
    </row>
    <row r="134" spans="1:11" ht="41.25" customHeight="1" x14ac:dyDescent="0.45">
      <c r="A134" s="25"/>
      <c r="B134" s="25"/>
      <c r="C134" s="25"/>
      <c r="D134" s="77"/>
      <c r="E134" s="24"/>
      <c r="F134" s="26"/>
      <c r="G134" s="25"/>
      <c r="H134" s="25"/>
      <c r="I134" s="25"/>
      <c r="J134" s="25"/>
      <c r="K134" s="11"/>
    </row>
    <row r="135" spans="1:11" ht="13.5" customHeight="1" x14ac:dyDescent="0.45">
      <c r="A135" s="25"/>
      <c r="B135" s="25"/>
      <c r="C135" s="25"/>
      <c r="D135" s="42" t="s">
        <v>275</v>
      </c>
      <c r="E135" s="28">
        <v>1</v>
      </c>
      <c r="F135" s="29">
        <v>3.5</v>
      </c>
      <c r="G135" s="29">
        <v>0.6</v>
      </c>
      <c r="H135" s="29">
        <v>0.8</v>
      </c>
      <c r="I135" s="30">
        <f>OR(E135&lt;&gt;0,F135&lt;&gt;0,G135&lt;&gt;0,H135&lt;&gt;0)*(E135 + (E135 = 0))*(F135 + (F135 = 0))*(G135 + (G135 = 0))*(H135 + (H135 = 0))</f>
        <v>1.6800000000000002</v>
      </c>
      <c r="J135" s="25"/>
      <c r="K135" s="11" t="s">
        <v>278</v>
      </c>
    </row>
    <row r="136" spans="1:11" x14ac:dyDescent="0.45">
      <c r="A136" s="31"/>
      <c r="B136" s="31"/>
      <c r="C136" s="31"/>
      <c r="D136" s="32"/>
      <c r="E136" s="33"/>
      <c r="F136" s="31"/>
      <c r="G136" s="31"/>
      <c r="H136" s="31"/>
      <c r="I136" s="31"/>
      <c r="J136" s="31"/>
      <c r="K136" s="11"/>
    </row>
    <row r="137" spans="1:11" x14ac:dyDescent="0.45">
      <c r="A137" s="36"/>
      <c r="B137" s="36"/>
      <c r="C137" s="36"/>
      <c r="D137" s="37"/>
      <c r="E137" s="38"/>
      <c r="F137" s="36"/>
      <c r="G137" s="36"/>
      <c r="H137" s="36"/>
      <c r="I137" s="39" t="s">
        <v>17</v>
      </c>
      <c r="J137" s="40"/>
      <c r="K137" s="11"/>
    </row>
    <row r="138" spans="1:11" x14ac:dyDescent="0.45">
      <c r="A138" s="31"/>
      <c r="B138" s="31"/>
      <c r="C138" s="31"/>
      <c r="D138" s="32"/>
      <c r="E138" s="33"/>
      <c r="F138" s="31"/>
      <c r="G138" s="31"/>
      <c r="H138" s="31"/>
      <c r="I138" s="31"/>
      <c r="J138" s="31"/>
      <c r="K138" s="11"/>
    </row>
    <row r="139" spans="1:11" x14ac:dyDescent="0.45">
      <c r="A139" s="41"/>
      <c r="B139" s="41"/>
      <c r="C139" s="41"/>
      <c r="D139" s="41"/>
      <c r="E139" s="41"/>
      <c r="F139" s="41"/>
      <c r="G139" s="41"/>
      <c r="H139" s="41"/>
      <c r="I139" s="41"/>
      <c r="J139" s="41"/>
      <c r="K139" s="11"/>
    </row>
    <row r="140" spans="1:11" x14ac:dyDescent="0.45">
      <c r="A140" s="41"/>
      <c r="B140" s="41"/>
      <c r="C140" s="41"/>
      <c r="D140" s="41"/>
      <c r="E140" s="41"/>
      <c r="F140" s="41"/>
      <c r="G140" s="41"/>
      <c r="H140" s="41"/>
      <c r="I140" s="41"/>
      <c r="J140" s="41"/>
      <c r="K140" s="11"/>
    </row>
    <row r="141" spans="1:11" x14ac:dyDescent="0.45">
      <c r="A141" s="78" t="s">
        <v>68</v>
      </c>
      <c r="B141" s="78"/>
      <c r="C141" s="16" t="s">
        <v>8</v>
      </c>
      <c r="D141" s="78" t="s">
        <v>51</v>
      </c>
      <c r="E141" s="78"/>
      <c r="F141" s="19"/>
      <c r="G141" s="19"/>
      <c r="H141" s="19"/>
      <c r="I141" s="19"/>
      <c r="J141" s="20"/>
      <c r="K141" s="11"/>
    </row>
    <row r="142" spans="1:11" x14ac:dyDescent="0.45">
      <c r="A142" s="21" t="s">
        <v>58</v>
      </c>
      <c r="B142" s="34" t="s">
        <v>114</v>
      </c>
      <c r="C142" s="23" t="s">
        <v>2</v>
      </c>
      <c r="D142" s="77" t="s">
        <v>487</v>
      </c>
      <c r="E142" s="24"/>
      <c r="F142" s="25"/>
      <c r="G142" s="25"/>
      <c r="H142" s="25"/>
      <c r="I142" s="25"/>
      <c r="J142" s="26">
        <f>SUM(I144:I144)</f>
        <v>97</v>
      </c>
      <c r="K142" s="11"/>
    </row>
    <row r="143" spans="1:11" ht="57.75" customHeight="1" x14ac:dyDescent="0.45">
      <c r="A143" s="25"/>
      <c r="B143" s="25"/>
      <c r="C143" s="25"/>
      <c r="D143" s="77"/>
      <c r="E143" s="24"/>
      <c r="F143" s="25"/>
      <c r="G143" s="25"/>
      <c r="H143" s="25"/>
      <c r="I143" s="25"/>
      <c r="J143" s="25"/>
      <c r="K143" s="11"/>
    </row>
    <row r="144" spans="1:11" x14ac:dyDescent="0.45">
      <c r="A144" s="25"/>
      <c r="B144" s="25"/>
      <c r="C144" s="25"/>
      <c r="D144" s="42" t="s">
        <v>279</v>
      </c>
      <c r="E144" s="28">
        <v>2</v>
      </c>
      <c r="F144" s="29">
        <v>48.5</v>
      </c>
      <c r="G144" s="29">
        <v>0</v>
      </c>
      <c r="H144" s="29">
        <v>0</v>
      </c>
      <c r="I144" s="30">
        <f>OR(E144&lt;&gt;0,F144&lt;&gt;0,G144&lt;&gt;0,H144&lt;&gt;0)*(E144 + (E144 = 0))*(F144 + (F144 = 0))*(G144 + (G144 = 0))*(H144 + (H144 = 0))</f>
        <v>97</v>
      </c>
      <c r="J144" s="23"/>
      <c r="K144" s="11" t="s">
        <v>483</v>
      </c>
    </row>
    <row r="145" spans="1:11" ht="6" customHeight="1" x14ac:dyDescent="0.45">
      <c r="A145" s="31"/>
      <c r="B145" s="31"/>
      <c r="C145" s="31"/>
      <c r="D145" s="32"/>
      <c r="E145" s="33"/>
      <c r="F145" s="31"/>
      <c r="G145" s="31"/>
      <c r="H145" s="31"/>
      <c r="I145" s="31"/>
      <c r="J145" s="31"/>
      <c r="K145" s="11"/>
    </row>
    <row r="146" spans="1:11" x14ac:dyDescent="0.45">
      <c r="A146" s="21" t="s">
        <v>59</v>
      </c>
      <c r="B146" s="34" t="s">
        <v>117</v>
      </c>
      <c r="C146" s="23" t="s">
        <v>0</v>
      </c>
      <c r="D146" s="77" t="s">
        <v>127</v>
      </c>
      <c r="E146" s="24"/>
      <c r="F146" s="25"/>
      <c r="G146" s="25"/>
      <c r="H146" s="25"/>
      <c r="I146" s="25"/>
      <c r="J146" s="26">
        <f>SUM(I148:I149)</f>
        <v>291</v>
      </c>
      <c r="K146" s="11"/>
    </row>
    <row r="147" spans="1:11" ht="15" customHeight="1" x14ac:dyDescent="0.45">
      <c r="A147" s="25"/>
      <c r="B147" s="25"/>
      <c r="C147" s="25"/>
      <c r="D147" s="77"/>
      <c r="E147" s="24"/>
      <c r="F147" s="25"/>
      <c r="G147" s="25"/>
      <c r="H147" s="25"/>
      <c r="I147" s="25"/>
      <c r="J147" s="25"/>
      <c r="K147" s="11"/>
    </row>
    <row r="148" spans="1:11" x14ac:dyDescent="0.45">
      <c r="A148" s="25"/>
      <c r="B148" s="25"/>
      <c r="C148" s="25"/>
      <c r="D148" s="42" t="s">
        <v>270</v>
      </c>
      <c r="E148" s="28">
        <v>2</v>
      </c>
      <c r="F148" s="29">
        <v>16.5</v>
      </c>
      <c r="G148" s="29">
        <v>7</v>
      </c>
      <c r="H148" s="29">
        <v>0</v>
      </c>
      <c r="I148" s="30">
        <f>OR(E148&lt;&gt;0,F148&lt;&gt;0,G148&lt;&gt;0,H148&lt;&gt;0)*(E148 + (E148 = 0))*(F148 + (F148 = 0))*(G148 + (G148 = 0))*(H148 + (H148 = 0))</f>
        <v>231</v>
      </c>
      <c r="J148" s="23"/>
      <c r="K148" s="11" t="s">
        <v>118</v>
      </c>
    </row>
    <row r="149" spans="1:11" ht="13.5" customHeight="1" x14ac:dyDescent="0.45">
      <c r="A149" s="25"/>
      <c r="B149" s="25"/>
      <c r="C149" s="25"/>
      <c r="D149" s="42" t="s">
        <v>109</v>
      </c>
      <c r="E149" s="28">
        <v>1</v>
      </c>
      <c r="F149" s="29">
        <v>60</v>
      </c>
      <c r="G149" s="29">
        <v>0</v>
      </c>
      <c r="H149" s="29">
        <v>0</v>
      </c>
      <c r="I149" s="30">
        <f>OR(E149&lt;&gt;0,F149&lt;&gt;0,G149&lt;&gt;0,H149&lt;&gt;0)*(E149 + (E149 = 0))*(F149 + (F149 = 0))*(G149 + (G149 = 0))*(H149 + (H149 = 0))</f>
        <v>60</v>
      </c>
      <c r="J149" s="25"/>
      <c r="K149" s="11"/>
    </row>
    <row r="150" spans="1:11" ht="6" customHeight="1" x14ac:dyDescent="0.45">
      <c r="A150" s="31"/>
      <c r="B150" s="31"/>
      <c r="C150" s="31"/>
      <c r="D150" s="32"/>
      <c r="E150" s="33"/>
      <c r="F150" s="31"/>
      <c r="G150" s="31"/>
      <c r="H150" s="31"/>
      <c r="I150" s="31"/>
      <c r="J150" s="31"/>
      <c r="K150" s="11"/>
    </row>
    <row r="151" spans="1:11" x14ac:dyDescent="0.45">
      <c r="A151" s="21" t="s">
        <v>60</v>
      </c>
      <c r="B151" s="34" t="s">
        <v>119</v>
      </c>
      <c r="C151" s="23" t="s">
        <v>12</v>
      </c>
      <c r="D151" s="77" t="s">
        <v>120</v>
      </c>
      <c r="E151" s="24"/>
      <c r="F151" s="25"/>
      <c r="G151" s="25"/>
      <c r="H151" s="25"/>
      <c r="I151" s="25"/>
      <c r="J151" s="26">
        <f>I153</f>
        <v>34.65</v>
      </c>
      <c r="K151" s="11"/>
    </row>
    <row r="152" spans="1:11" ht="3" customHeight="1" x14ac:dyDescent="0.45">
      <c r="A152" s="25"/>
      <c r="B152" s="25"/>
      <c r="C152" s="25"/>
      <c r="D152" s="77"/>
      <c r="E152" s="24"/>
      <c r="F152" s="25"/>
      <c r="G152" s="25"/>
      <c r="H152" s="25"/>
      <c r="I152" s="25"/>
      <c r="J152" s="25"/>
      <c r="K152" s="11"/>
    </row>
    <row r="153" spans="1:11" x14ac:dyDescent="0.45">
      <c r="A153" s="25"/>
      <c r="B153" s="25"/>
      <c r="C153" s="25"/>
      <c r="D153" s="42" t="s">
        <v>279</v>
      </c>
      <c r="E153" s="28">
        <v>2</v>
      </c>
      <c r="F153" s="29">
        <v>16.5</v>
      </c>
      <c r="G153" s="29">
        <v>7</v>
      </c>
      <c r="H153" s="29">
        <v>0.15</v>
      </c>
      <c r="I153" s="30">
        <f>OR(E153&lt;&gt;0,F153&lt;&gt;0,G153&lt;&gt;0,H153&lt;&gt;0)*(E153 + (E153 = 0))*(F153 + (F153 = 0))*(G153 + (G153 = 0))*(H153 + (H153 = 0))</f>
        <v>34.65</v>
      </c>
      <c r="J153" s="23"/>
      <c r="K153" s="11" t="s">
        <v>121</v>
      </c>
    </row>
    <row r="154" spans="1:11" ht="6" customHeight="1" x14ac:dyDescent="0.45">
      <c r="A154" s="31"/>
      <c r="B154" s="31"/>
      <c r="C154" s="31"/>
      <c r="D154" s="32"/>
      <c r="E154" s="33"/>
      <c r="F154" s="31"/>
      <c r="G154" s="31"/>
      <c r="H154" s="31"/>
      <c r="I154" s="31"/>
      <c r="J154" s="31"/>
      <c r="K154" s="11"/>
    </row>
    <row r="155" spans="1:11" x14ac:dyDescent="0.45">
      <c r="A155" s="21" t="s">
        <v>61</v>
      </c>
      <c r="B155" s="34" t="s">
        <v>122</v>
      </c>
      <c r="C155" s="23" t="s">
        <v>12</v>
      </c>
      <c r="D155" s="77" t="s">
        <v>123</v>
      </c>
      <c r="E155" s="24"/>
      <c r="F155" s="25"/>
      <c r="G155" s="25"/>
      <c r="H155" s="25"/>
      <c r="I155" s="25"/>
      <c r="J155" s="26">
        <f>SUM(I157:I158)</f>
        <v>54.65</v>
      </c>
      <c r="K155" s="11"/>
    </row>
    <row r="156" spans="1:11" ht="42" customHeight="1" x14ac:dyDescent="0.45">
      <c r="A156" s="25"/>
      <c r="B156" s="25"/>
      <c r="C156" s="25"/>
      <c r="D156" s="77"/>
      <c r="E156" s="24"/>
      <c r="F156" s="25"/>
      <c r="G156" s="25"/>
      <c r="H156" s="25"/>
      <c r="I156" s="25"/>
      <c r="J156" s="25"/>
      <c r="K156" s="11"/>
    </row>
    <row r="157" spans="1:11" x14ac:dyDescent="0.45">
      <c r="A157" s="25"/>
      <c r="B157" s="25"/>
      <c r="C157" s="25"/>
      <c r="D157" s="42" t="s">
        <v>279</v>
      </c>
      <c r="E157" s="28">
        <v>2</v>
      </c>
      <c r="F157" s="29">
        <v>16.5</v>
      </c>
      <c r="G157" s="29">
        <v>7</v>
      </c>
      <c r="H157" s="29">
        <v>0.15</v>
      </c>
      <c r="I157" s="30">
        <f>OR(E157&lt;&gt;0,F157&lt;&gt;0,G157&lt;&gt;0,H157&lt;&gt;0)*(E157 + (E157 = 0))*(F157 + (F157 = 0))*(G157 + (G157 = 0))*(H157 + (H157 = 0))</f>
        <v>34.65</v>
      </c>
      <c r="J157" s="23"/>
      <c r="K157" s="11" t="s">
        <v>124</v>
      </c>
    </row>
    <row r="158" spans="1:11" x14ac:dyDescent="0.45">
      <c r="A158" s="25"/>
      <c r="B158" s="25"/>
      <c r="C158" s="25"/>
      <c r="D158" s="42" t="s">
        <v>158</v>
      </c>
      <c r="E158" s="28">
        <v>1</v>
      </c>
      <c r="F158" s="29">
        <v>100</v>
      </c>
      <c r="G158" s="29">
        <v>0</v>
      </c>
      <c r="H158" s="29">
        <v>0.2</v>
      </c>
      <c r="I158" s="30">
        <f>OR(E158&lt;&gt;0,F158&lt;&gt;0,G158&lt;&gt;0,H158&lt;&gt;0)*(E158 + (E158 = 0))*(F158 + (F158 = 0))*(G158 + (G158 = 0))*(H158 + (H158 = 0))</f>
        <v>20</v>
      </c>
      <c r="J158" s="23"/>
      <c r="K158" s="11"/>
    </row>
    <row r="159" spans="1:11" ht="6" customHeight="1" x14ac:dyDescent="0.45">
      <c r="A159" s="31"/>
      <c r="B159" s="31"/>
      <c r="C159" s="31"/>
      <c r="D159" s="32"/>
      <c r="E159" s="33"/>
      <c r="F159" s="31"/>
      <c r="G159" s="31"/>
      <c r="H159" s="31"/>
      <c r="I159" s="31"/>
      <c r="J159" s="31"/>
      <c r="K159" s="11"/>
    </row>
    <row r="160" spans="1:11" x14ac:dyDescent="0.45">
      <c r="A160" s="21" t="s">
        <v>62</v>
      </c>
      <c r="B160" s="34" t="s">
        <v>128</v>
      </c>
      <c r="C160" s="23" t="s">
        <v>12</v>
      </c>
      <c r="D160" s="77" t="s">
        <v>130</v>
      </c>
      <c r="E160" s="24"/>
      <c r="F160" s="25"/>
      <c r="G160" s="25"/>
      <c r="H160" s="25"/>
      <c r="I160" s="25"/>
      <c r="J160" s="26">
        <f>I162+I165</f>
        <v>11.21</v>
      </c>
      <c r="K160" s="11"/>
    </row>
    <row r="161" spans="1:11" ht="42" customHeight="1" x14ac:dyDescent="0.45">
      <c r="A161" s="25"/>
      <c r="B161" s="25"/>
      <c r="C161" s="25"/>
      <c r="D161" s="77"/>
      <c r="E161" s="24"/>
      <c r="F161" s="25"/>
      <c r="G161" s="25"/>
      <c r="H161" s="25"/>
      <c r="I161" s="25"/>
      <c r="J161" s="25"/>
      <c r="K161" s="11"/>
    </row>
    <row r="162" spans="1:11" x14ac:dyDescent="0.45">
      <c r="A162" s="25"/>
      <c r="B162" s="25"/>
      <c r="C162" s="25"/>
      <c r="D162" s="42" t="s">
        <v>109</v>
      </c>
      <c r="E162" s="28">
        <v>1</v>
      </c>
      <c r="F162" s="29">
        <v>60</v>
      </c>
      <c r="G162" s="29">
        <v>0</v>
      </c>
      <c r="H162" s="29">
        <v>0.15</v>
      </c>
      <c r="I162" s="30">
        <f>OR(E162&lt;&gt;0,F162&lt;&gt;0,G162&lt;&gt;0,H162&lt;&gt;0)*(E162 + (E162 = 0))*(F162 + (F162 = 0))*(G162 + (G162 = 0))*(H162 + (H162 = 0))</f>
        <v>9</v>
      </c>
      <c r="J162" s="23"/>
      <c r="K162" s="11" t="s">
        <v>129</v>
      </c>
    </row>
    <row r="163" spans="1:11" ht="13.5" hidden="1" customHeight="1" x14ac:dyDescent="0.45">
      <c r="A163" s="25"/>
      <c r="B163" s="25"/>
      <c r="C163" s="25"/>
      <c r="D163" s="42" t="s">
        <v>139</v>
      </c>
      <c r="E163" s="28">
        <v>1</v>
      </c>
      <c r="F163" s="29">
        <v>26.5</v>
      </c>
      <c r="G163" s="29">
        <v>0.6</v>
      </c>
      <c r="H163" s="29">
        <v>0.9</v>
      </c>
      <c r="I163" s="30">
        <f>OR(E163&lt;&gt;0,F163&lt;&gt;0,G163&lt;&gt;0,H163&lt;&gt;0)*(E163 + (E163 = 0))*(F163 + (F163 = 0))*(G163 + (G163 = 0))*(H163 + (H163 = 0))</f>
        <v>14.309999999999999</v>
      </c>
      <c r="J163" s="25"/>
      <c r="K163" s="11" t="s">
        <v>138</v>
      </c>
    </row>
    <row r="164" spans="1:11" ht="13.5" hidden="1" customHeight="1" x14ac:dyDescent="0.45">
      <c r="A164" s="25"/>
      <c r="B164" s="25"/>
      <c r="C164" s="25"/>
      <c r="D164" s="42" t="s">
        <v>140</v>
      </c>
      <c r="E164" s="28">
        <v>1</v>
      </c>
      <c r="F164" s="29">
        <v>26.5</v>
      </c>
      <c r="G164" s="29">
        <v>0.6</v>
      </c>
      <c r="H164" s="29">
        <v>0.9</v>
      </c>
      <c r="I164" s="30">
        <f>OR(E164&lt;&gt;0,F164&lt;&gt;0,G164&lt;&gt;0,H164&lt;&gt;0)*(E164 + (E164 = 0))*(F164 + (F164 = 0))*(G164 + (G164 = 0))*(H164 + (H164 = 0))</f>
        <v>14.309999999999999</v>
      </c>
      <c r="J164" s="25"/>
      <c r="K164" s="11"/>
    </row>
    <row r="165" spans="1:11" x14ac:dyDescent="0.45">
      <c r="A165" s="25"/>
      <c r="B165" s="25"/>
      <c r="C165" s="25"/>
      <c r="D165" s="42" t="s">
        <v>107</v>
      </c>
      <c r="E165" s="28">
        <v>1</v>
      </c>
      <c r="F165" s="29">
        <v>3.4</v>
      </c>
      <c r="G165" s="29">
        <v>1.3</v>
      </c>
      <c r="H165" s="29">
        <v>0.5</v>
      </c>
      <c r="I165" s="30">
        <f>OR(E165&lt;&gt;0,F165&lt;&gt;0,G165&lt;&gt;0,H165&lt;&gt;0)*(E165 + (E165 = 0))*(F165 + (F165 = 0))*(G165 + (G165 = 0))*(H165 + (H165 = 0))</f>
        <v>2.21</v>
      </c>
      <c r="J165" s="23"/>
      <c r="K165" s="11"/>
    </row>
    <row r="166" spans="1:11" ht="6" customHeight="1" x14ac:dyDescent="0.45">
      <c r="A166" s="31"/>
      <c r="B166" s="31"/>
      <c r="C166" s="31"/>
      <c r="D166" s="32"/>
      <c r="E166" s="33"/>
      <c r="F166" s="31"/>
      <c r="G166" s="31"/>
      <c r="H166" s="31"/>
      <c r="I166" s="31"/>
      <c r="J166" s="31"/>
      <c r="K166" s="11"/>
    </row>
    <row r="167" spans="1:11" x14ac:dyDescent="0.45">
      <c r="A167" s="21" t="s">
        <v>63</v>
      </c>
      <c r="B167" s="34" t="s">
        <v>133</v>
      </c>
      <c r="C167" s="23" t="s">
        <v>0</v>
      </c>
      <c r="D167" s="77" t="s">
        <v>490</v>
      </c>
      <c r="E167" s="24"/>
      <c r="F167" s="25"/>
      <c r="G167" s="25"/>
      <c r="H167" s="25"/>
      <c r="I167" s="25"/>
      <c r="J167" s="26">
        <f>I169</f>
        <v>60</v>
      </c>
      <c r="K167" s="11"/>
    </row>
    <row r="168" spans="1:11" ht="30" customHeight="1" x14ac:dyDescent="0.45">
      <c r="A168" s="25"/>
      <c r="B168" s="25"/>
      <c r="C168" s="25"/>
      <c r="D168" s="77"/>
      <c r="E168" s="24"/>
      <c r="F168" s="25"/>
      <c r="G168" s="25"/>
      <c r="H168" s="25"/>
      <c r="I168" s="25"/>
      <c r="J168" s="25"/>
      <c r="K168" s="11"/>
    </row>
    <row r="169" spans="1:11" x14ac:dyDescent="0.45">
      <c r="A169" s="25"/>
      <c r="B169" s="25"/>
      <c r="C169" s="25"/>
      <c r="D169" s="42" t="s">
        <v>109</v>
      </c>
      <c r="E169" s="28">
        <v>1</v>
      </c>
      <c r="F169" s="29">
        <v>60</v>
      </c>
      <c r="G169" s="29">
        <v>0</v>
      </c>
      <c r="H169" s="29">
        <v>0</v>
      </c>
      <c r="I169" s="30">
        <f>OR(E169&lt;&gt;0,F169&lt;&gt;0,G169&lt;&gt;0,H169&lt;&gt;0)*(E169 + (E169 = 0))*(F169 + (F169 = 0))*(G169 + (G169 = 0))*(H169 + (H169 = 0))</f>
        <v>60</v>
      </c>
      <c r="J169" s="23"/>
      <c r="K169" s="11" t="s">
        <v>491</v>
      </c>
    </row>
    <row r="170" spans="1:11" ht="6" customHeight="1" x14ac:dyDescent="0.45">
      <c r="A170" s="31"/>
      <c r="B170" s="31"/>
      <c r="C170" s="31"/>
      <c r="D170" s="32"/>
      <c r="E170" s="33"/>
      <c r="F170" s="31"/>
      <c r="G170" s="31"/>
      <c r="H170" s="31"/>
      <c r="I170" s="31"/>
      <c r="J170" s="31"/>
      <c r="K170" s="11"/>
    </row>
    <row r="171" spans="1:11" x14ac:dyDescent="0.45">
      <c r="A171" s="21" t="s">
        <v>64</v>
      </c>
      <c r="B171" s="34" t="s">
        <v>131</v>
      </c>
      <c r="C171" s="23" t="s">
        <v>0</v>
      </c>
      <c r="D171" s="77" t="s">
        <v>578</v>
      </c>
      <c r="E171" s="24"/>
      <c r="F171" s="25"/>
      <c r="G171" s="25"/>
      <c r="H171" s="25"/>
      <c r="I171" s="25"/>
      <c r="J171" s="26">
        <f>I173</f>
        <v>60</v>
      </c>
      <c r="K171" s="11"/>
    </row>
    <row r="172" spans="1:11" ht="63" customHeight="1" x14ac:dyDescent="0.45">
      <c r="A172" s="25"/>
      <c r="B172" s="25"/>
      <c r="C172" s="25"/>
      <c r="D172" s="77"/>
      <c r="E172" s="24"/>
      <c r="F172" s="25"/>
      <c r="G172" s="25"/>
      <c r="H172" s="25"/>
      <c r="I172" s="25"/>
      <c r="J172" s="25"/>
      <c r="K172" s="11"/>
    </row>
    <row r="173" spans="1:11" x14ac:dyDescent="0.45">
      <c r="A173" s="25"/>
      <c r="B173" s="25"/>
      <c r="C173" s="25"/>
      <c r="D173" s="42" t="s">
        <v>109</v>
      </c>
      <c r="E173" s="28">
        <v>1</v>
      </c>
      <c r="F173" s="29">
        <v>60</v>
      </c>
      <c r="G173" s="29">
        <v>0</v>
      </c>
      <c r="H173" s="29">
        <v>0</v>
      </c>
      <c r="I173" s="30">
        <f>OR(E173&lt;&gt;0,F173&lt;&gt;0,G173&lt;&gt;0,H173&lt;&gt;0)*(E173 + (E173 = 0))*(F173 + (F173 = 0))*(G173 + (G173 = 0))*(H173 + (H173 = 0))</f>
        <v>60</v>
      </c>
      <c r="J173" s="23"/>
      <c r="K173" s="11" t="s">
        <v>132</v>
      </c>
    </row>
    <row r="174" spans="1:11" ht="6" hidden="1" customHeight="1" x14ac:dyDescent="0.45">
      <c r="A174" s="31"/>
      <c r="B174" s="31"/>
      <c r="C174" s="31"/>
      <c r="D174" s="32"/>
      <c r="E174" s="33"/>
      <c r="F174" s="31"/>
      <c r="G174" s="31"/>
      <c r="H174" s="31"/>
      <c r="I174" s="31"/>
      <c r="J174" s="31"/>
      <c r="K174" s="11"/>
    </row>
    <row r="175" spans="1:11" hidden="1" x14ac:dyDescent="0.45">
      <c r="A175" s="21" t="s">
        <v>65</v>
      </c>
      <c r="B175" s="34" t="s">
        <v>141</v>
      </c>
      <c r="C175" s="23" t="s">
        <v>0</v>
      </c>
      <c r="D175" s="77" t="s">
        <v>142</v>
      </c>
      <c r="E175" s="24"/>
      <c r="F175" s="25"/>
      <c r="G175" s="25"/>
      <c r="H175" s="25"/>
      <c r="I175" s="25"/>
      <c r="J175" s="26">
        <f>I177</f>
        <v>0.51150000000000007</v>
      </c>
      <c r="K175" s="11"/>
    </row>
    <row r="176" spans="1:11" ht="69.75" hidden="1" customHeight="1" x14ac:dyDescent="0.45">
      <c r="A176" s="25"/>
      <c r="B176" s="25"/>
      <c r="C176" s="25"/>
      <c r="D176" s="77"/>
      <c r="E176" s="24"/>
      <c r="F176" s="25"/>
      <c r="G176" s="25"/>
      <c r="H176" s="25"/>
      <c r="I176" s="25"/>
      <c r="J176" s="25"/>
      <c r="K176" s="11"/>
    </row>
    <row r="177" spans="1:11" hidden="1" x14ac:dyDescent="0.45">
      <c r="A177" s="25"/>
      <c r="B177" s="25"/>
      <c r="C177" s="25"/>
      <c r="D177" s="42" t="s">
        <v>143</v>
      </c>
      <c r="E177" s="28">
        <v>1</v>
      </c>
      <c r="F177" s="29">
        <v>3.1</v>
      </c>
      <c r="G177" s="29">
        <v>0.55000000000000004</v>
      </c>
      <c r="H177" s="29">
        <v>0.3</v>
      </c>
      <c r="I177" s="30">
        <f>OR(E177&lt;&gt;0,F177&lt;&gt;0,G177&lt;&gt;0,H177&lt;&gt;0)*(E177 + (E177 = 0))*(F177 + (F177 = 0))*(G177 + (G177 = 0))*(H177 + (H177 = 0))</f>
        <v>0.51150000000000007</v>
      </c>
      <c r="J177" s="23"/>
      <c r="K177" s="11" t="s">
        <v>144</v>
      </c>
    </row>
    <row r="178" spans="1:11" ht="6" hidden="1" customHeight="1" x14ac:dyDescent="0.45">
      <c r="A178" s="31"/>
      <c r="B178" s="31"/>
      <c r="C178" s="31"/>
      <c r="D178" s="32"/>
      <c r="E178" s="33"/>
      <c r="F178" s="31"/>
      <c r="G178" s="31"/>
      <c r="H178" s="31"/>
      <c r="I178" s="31"/>
      <c r="J178" s="31"/>
      <c r="K178" s="11"/>
    </row>
    <row r="179" spans="1:11" hidden="1" x14ac:dyDescent="0.45">
      <c r="A179" s="21" t="s">
        <v>73</v>
      </c>
      <c r="B179" s="34" t="s">
        <v>149</v>
      </c>
      <c r="C179" s="23" t="s">
        <v>0</v>
      </c>
      <c r="D179" s="77" t="s">
        <v>150</v>
      </c>
      <c r="E179" s="24"/>
      <c r="F179" s="25"/>
      <c r="G179" s="25"/>
      <c r="H179" s="25"/>
      <c r="I179" s="25"/>
      <c r="J179" s="26">
        <f>I181</f>
        <v>0.51150000000000007</v>
      </c>
      <c r="K179" s="11"/>
    </row>
    <row r="180" spans="1:11" ht="69.75" hidden="1" customHeight="1" x14ac:dyDescent="0.45">
      <c r="A180" s="25"/>
      <c r="B180" s="25"/>
      <c r="C180" s="25"/>
      <c r="D180" s="77"/>
      <c r="E180" s="24"/>
      <c r="F180" s="25"/>
      <c r="G180" s="25"/>
      <c r="H180" s="25"/>
      <c r="I180" s="25"/>
      <c r="J180" s="25"/>
      <c r="K180" s="11"/>
    </row>
    <row r="181" spans="1:11" hidden="1" x14ac:dyDescent="0.45">
      <c r="A181" s="25"/>
      <c r="B181" s="25"/>
      <c r="C181" s="25"/>
      <c r="D181" s="42" t="s">
        <v>145</v>
      </c>
      <c r="E181" s="28">
        <v>1</v>
      </c>
      <c r="F181" s="29">
        <v>3.1</v>
      </c>
      <c r="G181" s="29">
        <v>0.55000000000000004</v>
      </c>
      <c r="H181" s="29">
        <v>0.3</v>
      </c>
      <c r="I181" s="30">
        <f>OR(E181&lt;&gt;0,F181&lt;&gt;0,G181&lt;&gt;0,H181&lt;&gt;0)*(E181 + (E181 = 0))*(F181 + (F181 = 0))*(G181 + (G181 = 0))*(H181 + (H181 = 0))</f>
        <v>0.51150000000000007</v>
      </c>
      <c r="J181" s="23"/>
      <c r="K181" s="11" t="s">
        <v>151</v>
      </c>
    </row>
    <row r="182" spans="1:11" ht="6" hidden="1" customHeight="1" x14ac:dyDescent="0.45">
      <c r="A182" s="31"/>
      <c r="B182" s="31"/>
      <c r="C182" s="31"/>
      <c r="D182" s="32"/>
      <c r="E182" s="33"/>
      <c r="F182" s="31"/>
      <c r="G182" s="31"/>
      <c r="H182" s="31"/>
      <c r="I182" s="31"/>
      <c r="J182" s="31"/>
      <c r="K182" s="11"/>
    </row>
    <row r="183" spans="1:11" hidden="1" x14ac:dyDescent="0.45">
      <c r="A183" s="21" t="s">
        <v>75</v>
      </c>
      <c r="B183" s="34" t="s">
        <v>146</v>
      </c>
      <c r="C183" s="23" t="s">
        <v>0</v>
      </c>
      <c r="D183" s="77" t="s">
        <v>147</v>
      </c>
      <c r="E183" s="24"/>
      <c r="F183" s="25"/>
      <c r="G183" s="25"/>
      <c r="H183" s="25"/>
      <c r="I183" s="25"/>
      <c r="J183" s="26">
        <f>I185</f>
        <v>0.51150000000000007</v>
      </c>
      <c r="K183" s="11"/>
    </row>
    <row r="184" spans="1:11" ht="16.5" hidden="1" customHeight="1" x14ac:dyDescent="0.45">
      <c r="A184" s="25"/>
      <c r="B184" s="25"/>
      <c r="C184" s="25"/>
      <c r="D184" s="77"/>
      <c r="E184" s="24"/>
      <c r="F184" s="25"/>
      <c r="G184" s="25"/>
      <c r="H184" s="25"/>
      <c r="I184" s="25"/>
      <c r="J184" s="25"/>
      <c r="K184" s="11"/>
    </row>
    <row r="185" spans="1:11" hidden="1" x14ac:dyDescent="0.45">
      <c r="A185" s="25"/>
      <c r="B185" s="25"/>
      <c r="C185" s="25"/>
      <c r="D185" s="42" t="s">
        <v>145</v>
      </c>
      <c r="E185" s="28">
        <v>1</v>
      </c>
      <c r="F185" s="29">
        <v>3.1</v>
      </c>
      <c r="G185" s="29">
        <v>0.55000000000000004</v>
      </c>
      <c r="H185" s="29">
        <v>0.3</v>
      </c>
      <c r="I185" s="30">
        <f>OR(E185&lt;&gt;0,F185&lt;&gt;0,G185&lt;&gt;0,H185&lt;&gt;0)*(E185 + (E185 = 0))*(F185 + (F185 = 0))*(G185 + (G185 = 0))*(H185 + (H185 = 0))</f>
        <v>0.51150000000000007</v>
      </c>
      <c r="J185" s="23"/>
      <c r="K185" s="11" t="s">
        <v>148</v>
      </c>
    </row>
    <row r="186" spans="1:11" ht="6" hidden="1" customHeight="1" x14ac:dyDescent="0.45">
      <c r="A186" s="31"/>
      <c r="B186" s="31"/>
      <c r="C186" s="31"/>
      <c r="D186" s="32"/>
      <c r="E186" s="33"/>
      <c r="F186" s="31"/>
      <c r="G186" s="31"/>
      <c r="H186" s="31"/>
      <c r="I186" s="31"/>
      <c r="J186" s="31"/>
      <c r="K186" s="11"/>
    </row>
    <row r="187" spans="1:11" hidden="1" x14ac:dyDescent="0.45">
      <c r="A187" s="21" t="s">
        <v>74</v>
      </c>
      <c r="B187" s="34" t="s">
        <v>152</v>
      </c>
      <c r="C187" s="23" t="s">
        <v>2</v>
      </c>
      <c r="D187" s="77" t="s">
        <v>153</v>
      </c>
      <c r="E187" s="24"/>
      <c r="F187" s="25"/>
      <c r="G187" s="25"/>
      <c r="H187" s="25"/>
      <c r="I187" s="25"/>
      <c r="J187" s="26">
        <f>I189</f>
        <v>0.51150000000000007</v>
      </c>
      <c r="K187" s="11"/>
    </row>
    <row r="188" spans="1:11" ht="30.75" hidden="1" customHeight="1" x14ac:dyDescent="0.45">
      <c r="A188" s="25"/>
      <c r="B188" s="25"/>
      <c r="C188" s="25"/>
      <c r="D188" s="77"/>
      <c r="E188" s="24"/>
      <c r="F188" s="25"/>
      <c r="G188" s="25"/>
      <c r="H188" s="25"/>
      <c r="I188" s="25"/>
      <c r="J188" s="25"/>
      <c r="K188" s="11"/>
    </row>
    <row r="189" spans="1:11" hidden="1" x14ac:dyDescent="0.45">
      <c r="A189" s="25"/>
      <c r="B189" s="25"/>
      <c r="C189" s="25"/>
      <c r="D189" s="42"/>
      <c r="E189" s="28">
        <v>1</v>
      </c>
      <c r="F189" s="29">
        <v>3.1</v>
      </c>
      <c r="G189" s="29">
        <v>0.55000000000000004</v>
      </c>
      <c r="H189" s="29">
        <v>0.3</v>
      </c>
      <c r="I189" s="30">
        <f>OR(E189&lt;&gt;0,F189&lt;&gt;0,G189&lt;&gt;0,H189&lt;&gt;0)*(E189 + (E189 = 0))*(F189 + (F189 = 0))*(G189 + (G189 = 0))*(H189 + (H189 = 0))</f>
        <v>0.51150000000000007</v>
      </c>
      <c r="J189" s="23"/>
      <c r="K189" s="11" t="s">
        <v>154</v>
      </c>
    </row>
    <row r="190" spans="1:11" ht="6" hidden="1" customHeight="1" x14ac:dyDescent="0.45">
      <c r="A190" s="31"/>
      <c r="B190" s="31"/>
      <c r="C190" s="31"/>
      <c r="D190" s="32"/>
      <c r="E190" s="33"/>
      <c r="F190" s="31"/>
      <c r="G190" s="31"/>
      <c r="H190" s="31"/>
      <c r="I190" s="31"/>
      <c r="J190" s="31"/>
      <c r="K190" s="11"/>
    </row>
    <row r="191" spans="1:11" hidden="1" x14ac:dyDescent="0.45">
      <c r="A191" s="21" t="s">
        <v>78</v>
      </c>
      <c r="B191" s="34" t="s">
        <v>155</v>
      </c>
      <c r="C191" s="23" t="s">
        <v>2</v>
      </c>
      <c r="D191" s="77" t="s">
        <v>156</v>
      </c>
      <c r="E191" s="24"/>
      <c r="F191" s="25"/>
      <c r="G191" s="25"/>
      <c r="H191" s="25"/>
      <c r="I191" s="25"/>
      <c r="J191" s="26">
        <f>I193</f>
        <v>0.51150000000000007</v>
      </c>
      <c r="K191" s="11"/>
    </row>
    <row r="192" spans="1:11" ht="30.75" hidden="1" customHeight="1" x14ac:dyDescent="0.45">
      <c r="A192" s="25"/>
      <c r="B192" s="25"/>
      <c r="C192" s="25"/>
      <c r="D192" s="77"/>
      <c r="E192" s="24"/>
      <c r="F192" s="25"/>
      <c r="G192" s="25"/>
      <c r="H192" s="25"/>
      <c r="I192" s="25"/>
      <c r="J192" s="25"/>
      <c r="K192" s="11"/>
    </row>
    <row r="193" spans="1:11" hidden="1" x14ac:dyDescent="0.45">
      <c r="A193" s="25"/>
      <c r="B193" s="25"/>
      <c r="C193" s="25"/>
      <c r="D193" s="42"/>
      <c r="E193" s="28">
        <v>1</v>
      </c>
      <c r="F193" s="29">
        <v>3.1</v>
      </c>
      <c r="G193" s="29">
        <v>0.55000000000000004</v>
      </c>
      <c r="H193" s="29">
        <v>0.3</v>
      </c>
      <c r="I193" s="30">
        <f>OR(E193&lt;&gt;0,F193&lt;&gt;0,G193&lt;&gt;0,H193&lt;&gt;0)*(E193 + (E193 = 0))*(F193 + (F193 = 0))*(G193 + (G193 = 0))*(H193 + (H193 = 0))</f>
        <v>0.51150000000000007</v>
      </c>
      <c r="J193" s="23"/>
      <c r="K193" s="11" t="s">
        <v>157</v>
      </c>
    </row>
    <row r="194" spans="1:11" ht="6" customHeight="1" x14ac:dyDescent="0.45">
      <c r="A194" s="31"/>
      <c r="B194" s="31"/>
      <c r="C194" s="31"/>
      <c r="D194" s="32"/>
      <c r="E194" s="33"/>
      <c r="F194" s="31"/>
      <c r="G194" s="31"/>
      <c r="H194" s="31"/>
      <c r="I194" s="31"/>
      <c r="J194" s="31"/>
      <c r="K194" s="11"/>
    </row>
    <row r="195" spans="1:11" x14ac:dyDescent="0.45">
      <c r="A195" s="21" t="s">
        <v>65</v>
      </c>
      <c r="B195" s="34" t="s">
        <v>280</v>
      </c>
      <c r="C195" s="23" t="s">
        <v>0</v>
      </c>
      <c r="D195" s="77" t="s">
        <v>281</v>
      </c>
      <c r="E195" s="24"/>
      <c r="F195" s="25"/>
      <c r="G195" s="25"/>
      <c r="H195" s="25"/>
      <c r="I195" s="25"/>
      <c r="J195" s="26">
        <f>SUM(I197:I198)</f>
        <v>8.5</v>
      </c>
      <c r="K195" s="11"/>
    </row>
    <row r="196" spans="1:11" x14ac:dyDescent="0.45">
      <c r="A196" s="25"/>
      <c r="B196" s="25"/>
      <c r="C196" s="25"/>
      <c r="D196" s="77"/>
      <c r="E196" s="24"/>
      <c r="F196" s="25"/>
      <c r="G196" s="25"/>
      <c r="H196" s="25"/>
      <c r="I196" s="25"/>
      <c r="J196" s="25"/>
      <c r="K196" s="11"/>
    </row>
    <row r="197" spans="1:11" x14ac:dyDescent="0.45">
      <c r="A197" s="25"/>
      <c r="B197" s="25"/>
      <c r="C197" s="25"/>
      <c r="D197" s="42" t="s">
        <v>595</v>
      </c>
      <c r="E197" s="28">
        <v>1</v>
      </c>
      <c r="F197" s="29">
        <v>4</v>
      </c>
      <c r="G197" s="29">
        <v>1</v>
      </c>
      <c r="H197" s="29"/>
      <c r="I197" s="30">
        <f>OR(E197&lt;&gt;0,F197&lt;&gt;0,G197&lt;&gt;0,H197&lt;&gt;0)*(E197 + (E197 = 0))*(F197 + (F197 = 0))*(G197 + (G197 = 0))*(H197 + (H197 = 0))</f>
        <v>4</v>
      </c>
      <c r="J197" s="23"/>
      <c r="K197" s="11" t="s">
        <v>282</v>
      </c>
    </row>
    <row r="198" spans="1:11" x14ac:dyDescent="0.45">
      <c r="A198" s="25"/>
      <c r="B198" s="25"/>
      <c r="C198" s="25"/>
      <c r="D198" s="42" t="s">
        <v>596</v>
      </c>
      <c r="E198" s="28">
        <v>1</v>
      </c>
      <c r="F198" s="29">
        <v>4.5</v>
      </c>
      <c r="G198" s="29">
        <v>1</v>
      </c>
      <c r="H198" s="29"/>
      <c r="I198" s="30">
        <f>OR(E198&lt;&gt;0,F198&lt;&gt;0,G198&lt;&gt;0,H198&lt;&gt;0)*(E198 + (E198 = 0))*(F198 + (F198 = 0))*(G198 + (G198 = 0))*(H198 + (H198 = 0))</f>
        <v>4.5</v>
      </c>
      <c r="J198" s="23"/>
      <c r="K198" s="11"/>
    </row>
    <row r="199" spans="1:11" ht="6" customHeight="1" x14ac:dyDescent="0.45">
      <c r="A199" s="31"/>
      <c r="B199" s="31"/>
      <c r="C199" s="31"/>
      <c r="D199" s="32"/>
      <c r="E199" s="33"/>
      <c r="F199" s="31"/>
      <c r="G199" s="31"/>
      <c r="H199" s="31"/>
      <c r="I199" s="31"/>
      <c r="J199" s="31"/>
      <c r="K199" s="11"/>
    </row>
    <row r="200" spans="1:11" x14ac:dyDescent="0.45">
      <c r="A200" s="21" t="s">
        <v>73</v>
      </c>
      <c r="B200" s="34" t="s">
        <v>283</v>
      </c>
      <c r="C200" s="23" t="s">
        <v>0</v>
      </c>
      <c r="D200" s="77" t="s">
        <v>561</v>
      </c>
      <c r="E200" s="24"/>
      <c r="F200" s="25"/>
      <c r="G200" s="25"/>
      <c r="H200" s="25"/>
      <c r="I200" s="25"/>
      <c r="J200" s="26">
        <f>SUM(I202:I205)</f>
        <v>83.62</v>
      </c>
      <c r="K200" s="11"/>
    </row>
    <row r="201" spans="1:11" ht="30.75" customHeight="1" x14ac:dyDescent="0.45">
      <c r="A201" s="25"/>
      <c r="B201" s="25"/>
      <c r="C201" s="25"/>
      <c r="D201" s="77"/>
      <c r="E201" s="24"/>
      <c r="F201" s="25"/>
      <c r="G201" s="25"/>
      <c r="H201" s="25"/>
      <c r="I201" s="25"/>
      <c r="J201" s="25"/>
      <c r="K201" s="11"/>
    </row>
    <row r="202" spans="1:11" x14ac:dyDescent="0.45">
      <c r="A202" s="25"/>
      <c r="B202" s="25"/>
      <c r="C202" s="25"/>
      <c r="D202" s="42" t="s">
        <v>595</v>
      </c>
      <c r="E202" s="28">
        <v>1</v>
      </c>
      <c r="F202" s="29">
        <v>4</v>
      </c>
      <c r="G202" s="29">
        <v>0.6</v>
      </c>
      <c r="H202" s="29">
        <v>0</v>
      </c>
      <c r="I202" s="30">
        <f>OR(E202&lt;&gt;0,F202&lt;&gt;0,G202&lt;&gt;0,H202&lt;&gt;0)*(E202 + (E202 = 0))*(F202 + (F202 = 0))*(G202 + (G202 = 0))*(H202 + (H202 = 0))</f>
        <v>2.4</v>
      </c>
      <c r="J202" s="23"/>
      <c r="K202" s="11">
        <v>78</v>
      </c>
    </row>
    <row r="203" spans="1:11" x14ac:dyDescent="0.45">
      <c r="A203" s="25"/>
      <c r="B203" s="25"/>
      <c r="C203" s="25"/>
      <c r="D203" s="42" t="s">
        <v>596</v>
      </c>
      <c r="E203" s="28">
        <v>1</v>
      </c>
      <c r="F203" s="29">
        <v>4.5</v>
      </c>
      <c r="G203" s="29">
        <v>0.6</v>
      </c>
      <c r="H203" s="29">
        <v>0</v>
      </c>
      <c r="I203" s="30">
        <f>OR(E203&lt;&gt;0,F203&lt;&gt;0,G203&lt;&gt;0,H203&lt;&gt;0)*(E203 + (E203 = 0))*(F203 + (F203 = 0))*(G203 + (G203 = 0))*(H203 + (H203 = 0))</f>
        <v>2.6999999999999997</v>
      </c>
      <c r="J203" s="23"/>
      <c r="K203" s="11">
        <v>78</v>
      </c>
    </row>
    <row r="204" spans="1:11" ht="13.5" customHeight="1" x14ac:dyDescent="0.45">
      <c r="A204" s="25"/>
      <c r="B204" s="25"/>
      <c r="C204" s="25"/>
      <c r="D204" s="42" t="s">
        <v>548</v>
      </c>
      <c r="E204" s="28">
        <v>1</v>
      </c>
      <c r="F204" s="29">
        <f>3.8+3+60.8+8.4+27.4+3.8</f>
        <v>107.2</v>
      </c>
      <c r="G204" s="29">
        <v>0.4</v>
      </c>
      <c r="H204" s="29">
        <v>0</v>
      </c>
      <c r="I204" s="30">
        <f t="shared" ref="I204" si="14">OR(E204&lt;&gt;0,F204&lt;&gt;0,G204&lt;&gt;0,H204&lt;&gt;0)*(E204 + (E204 = 0))*(F204 + (F204 = 0))*(G204 + (G204 = 0))*(H204 + (H204 = 0))</f>
        <v>42.88</v>
      </c>
      <c r="J204" s="25"/>
      <c r="K204" s="11"/>
    </row>
    <row r="205" spans="1:11" x14ac:dyDescent="0.45">
      <c r="A205" s="25"/>
      <c r="B205" s="25"/>
      <c r="C205" s="25"/>
      <c r="D205" s="42" t="s">
        <v>248</v>
      </c>
      <c r="E205" s="28">
        <v>2</v>
      </c>
      <c r="F205" s="29">
        <v>29.7</v>
      </c>
      <c r="G205" s="29">
        <v>0.6</v>
      </c>
      <c r="H205" s="29">
        <v>0</v>
      </c>
      <c r="I205" s="30">
        <f>OR(E205&lt;&gt;0,F205&lt;&gt;0,G205&lt;&gt;0,H205&lt;&gt;0)*(E205 + (E205 = 0))*(F205 + (F205 = 0))*(G205 + (G205 = 0))*(H205 + (H205 = 0))</f>
        <v>35.64</v>
      </c>
      <c r="J205" s="23"/>
      <c r="K205" s="11"/>
    </row>
    <row r="206" spans="1:11" ht="6" customHeight="1" x14ac:dyDescent="0.45">
      <c r="A206" s="31"/>
      <c r="B206" s="31"/>
      <c r="C206" s="31"/>
      <c r="D206" s="32"/>
      <c r="E206" s="33"/>
      <c r="F206" s="31"/>
      <c r="G206" s="31"/>
      <c r="H206" s="31"/>
      <c r="I206" s="31"/>
      <c r="J206" s="31"/>
      <c r="K206" s="11"/>
    </row>
    <row r="207" spans="1:11" x14ac:dyDescent="0.45">
      <c r="A207" s="21" t="s">
        <v>75</v>
      </c>
      <c r="B207" s="34" t="s">
        <v>284</v>
      </c>
      <c r="C207" s="23" t="s">
        <v>0</v>
      </c>
      <c r="D207" s="77" t="s">
        <v>285</v>
      </c>
      <c r="E207" s="24"/>
      <c r="F207" s="25"/>
      <c r="G207" s="25"/>
      <c r="H207" s="25"/>
      <c r="I207" s="25"/>
      <c r="J207" s="26">
        <f>SUM(I209:I210)</f>
        <v>8.5</v>
      </c>
      <c r="K207" s="11"/>
    </row>
    <row r="208" spans="1:11" ht="30.75" customHeight="1" x14ac:dyDescent="0.45">
      <c r="A208" s="25"/>
      <c r="B208" s="25"/>
      <c r="C208" s="25"/>
      <c r="D208" s="77"/>
      <c r="E208" s="24"/>
      <c r="F208" s="25"/>
      <c r="G208" s="25"/>
      <c r="H208" s="25"/>
      <c r="I208" s="25"/>
      <c r="J208" s="25"/>
      <c r="K208" s="11"/>
    </row>
    <row r="209" spans="1:11" x14ac:dyDescent="0.45">
      <c r="A209" s="25"/>
      <c r="B209" s="25"/>
      <c r="C209" s="25"/>
      <c r="D209" s="42" t="s">
        <v>595</v>
      </c>
      <c r="E209" s="28">
        <v>1</v>
      </c>
      <c r="F209" s="29">
        <v>4</v>
      </c>
      <c r="G209" s="29">
        <v>1</v>
      </c>
      <c r="H209" s="29"/>
      <c r="I209" s="30">
        <f>OR(E209&lt;&gt;0,F209&lt;&gt;0,G209&lt;&gt;0,H209&lt;&gt;0)*(E209 + (E209 = 0))*(F209 + (F209 = 0))*(G209 + (G209 = 0))*(H209 + (H209 = 0))</f>
        <v>4</v>
      </c>
      <c r="J209" s="23"/>
      <c r="K209" s="11" t="s">
        <v>286</v>
      </c>
    </row>
    <row r="210" spans="1:11" ht="13.5" customHeight="1" x14ac:dyDescent="0.45">
      <c r="A210" s="25"/>
      <c r="B210" s="25"/>
      <c r="C210" s="25"/>
      <c r="D210" s="42" t="s">
        <v>596</v>
      </c>
      <c r="E210" s="28">
        <v>1</v>
      </c>
      <c r="F210" s="29">
        <v>4.5</v>
      </c>
      <c r="G210" s="73">
        <v>1</v>
      </c>
      <c r="H210" s="29"/>
      <c r="I210" s="30">
        <f t="shared" ref="I210" si="15">OR(E210&lt;&gt;0,F210&lt;&gt;0,G210&lt;&gt;0,H210&lt;&gt;0)*(E210 + (E210 = 0))*(F210 + (F210 = 0))*(G210 + (G210 = 0))*(H210 + (H210 = 0))</f>
        <v>4.5</v>
      </c>
      <c r="J210" s="25"/>
      <c r="K210" s="11"/>
    </row>
    <row r="211" spans="1:11" ht="6" customHeight="1" x14ac:dyDescent="0.45">
      <c r="A211" s="31"/>
      <c r="B211" s="31"/>
      <c r="C211" s="31"/>
      <c r="D211" s="32"/>
      <c r="E211" s="33"/>
      <c r="F211" s="31"/>
      <c r="G211" s="31"/>
      <c r="H211" s="31"/>
      <c r="I211" s="31"/>
      <c r="J211" s="31"/>
      <c r="K211" s="11"/>
    </row>
    <row r="212" spans="1:11" x14ac:dyDescent="0.45">
      <c r="A212" s="21" t="s">
        <v>74</v>
      </c>
      <c r="B212" s="34" t="s">
        <v>562</v>
      </c>
      <c r="C212" s="23" t="s">
        <v>12</v>
      </c>
      <c r="D212" s="77" t="s">
        <v>563</v>
      </c>
      <c r="E212" s="24"/>
      <c r="F212" s="25"/>
      <c r="G212" s="25"/>
      <c r="H212" s="25"/>
      <c r="I212" s="25"/>
      <c r="J212" s="26">
        <f>SUM(I214:I215)</f>
        <v>21.42</v>
      </c>
      <c r="K212" s="11"/>
    </row>
    <row r="213" spans="1:11" ht="19.149999999999999" customHeight="1" x14ac:dyDescent="0.45">
      <c r="A213" s="25"/>
      <c r="B213" s="25"/>
      <c r="C213" s="25"/>
      <c r="D213" s="77"/>
      <c r="E213" s="24"/>
      <c r="F213" s="25"/>
      <c r="G213" s="25"/>
      <c r="H213" s="25"/>
      <c r="I213" s="25"/>
      <c r="J213" s="25"/>
      <c r="K213" s="11"/>
    </row>
    <row r="214" spans="1:11" x14ac:dyDescent="0.45">
      <c r="A214" s="25"/>
      <c r="B214" s="25"/>
      <c r="C214" s="25"/>
      <c r="D214" s="75" t="s">
        <v>593</v>
      </c>
      <c r="E214" s="28">
        <v>1</v>
      </c>
      <c r="F214" s="29">
        <f>7.4+8.3+14</f>
        <v>29.700000000000003</v>
      </c>
      <c r="G214" s="29">
        <v>0.6</v>
      </c>
      <c r="H214" s="29">
        <v>1</v>
      </c>
      <c r="I214" s="30">
        <f t="shared" ref="I214:I215" si="16">OR(E214&lt;&gt;0,F214&lt;&gt;0,G214&lt;&gt;0,H214&lt;&gt;0)*(E214 + (E214 = 0))*(F214 + (F214 = 0))*(G214 + (G214 = 0))*(H214 + (H214 = 0))</f>
        <v>17.82</v>
      </c>
      <c r="J214" s="25"/>
      <c r="K214" s="11">
        <v>35.67</v>
      </c>
    </row>
    <row r="215" spans="1:11" x14ac:dyDescent="0.45">
      <c r="A215" s="25"/>
      <c r="B215" s="25"/>
      <c r="C215" s="25"/>
      <c r="D215" s="75" t="s">
        <v>594</v>
      </c>
      <c r="E215" s="28">
        <v>1</v>
      </c>
      <c r="F215" s="29">
        <v>6</v>
      </c>
      <c r="G215" s="29">
        <v>0.6</v>
      </c>
      <c r="H215" s="29">
        <v>1</v>
      </c>
      <c r="I215" s="30">
        <f t="shared" si="16"/>
        <v>3.5999999999999996</v>
      </c>
      <c r="J215" s="25"/>
      <c r="K215" s="11"/>
    </row>
    <row r="216" spans="1:11" ht="6" customHeight="1" x14ac:dyDescent="0.45">
      <c r="A216" s="31"/>
      <c r="B216" s="31"/>
      <c r="C216" s="31"/>
      <c r="D216" s="32"/>
      <c r="E216" s="33"/>
      <c r="F216" s="31"/>
      <c r="G216" s="31"/>
      <c r="H216" s="31"/>
      <c r="I216" s="31"/>
      <c r="J216" s="31"/>
      <c r="K216" s="11"/>
    </row>
    <row r="217" spans="1:11" x14ac:dyDescent="0.45">
      <c r="A217" s="21" t="s">
        <v>78</v>
      </c>
      <c r="B217" s="34" t="s">
        <v>564</v>
      </c>
      <c r="C217" s="23" t="s">
        <v>565</v>
      </c>
      <c r="D217" s="77" t="s">
        <v>566</v>
      </c>
      <c r="E217" s="24"/>
      <c r="F217" s="25"/>
      <c r="G217" s="25"/>
      <c r="H217" s="25"/>
      <c r="I217" s="25"/>
      <c r="J217" s="26">
        <f>SUM(I219:I220)</f>
        <v>30.844799999999999</v>
      </c>
      <c r="K217" s="11"/>
    </row>
    <row r="218" spans="1:11" ht="32.65" customHeight="1" x14ac:dyDescent="0.45">
      <c r="A218" s="25"/>
      <c r="B218" s="25"/>
      <c r="C218" s="25"/>
      <c r="D218" s="77"/>
      <c r="E218" s="24"/>
      <c r="F218" s="25"/>
      <c r="G218" s="25"/>
      <c r="H218" s="74" t="s">
        <v>568</v>
      </c>
      <c r="I218" s="25"/>
      <c r="J218" s="25"/>
      <c r="K218" s="11"/>
    </row>
    <row r="219" spans="1:11" x14ac:dyDescent="0.45">
      <c r="A219" s="25"/>
      <c r="B219" s="25"/>
      <c r="C219" s="25"/>
      <c r="D219" s="75" t="s">
        <v>593</v>
      </c>
      <c r="E219" s="28">
        <v>1</v>
      </c>
      <c r="F219" s="29">
        <f>7.4+8.3+14</f>
        <v>29.700000000000003</v>
      </c>
      <c r="G219" s="29">
        <v>0.6</v>
      </c>
      <c r="H219" s="29">
        <v>1.44</v>
      </c>
      <c r="I219" s="30">
        <f t="shared" ref="I219:I220" si="17">OR(E219&lt;&gt;0,F219&lt;&gt;0,G219&lt;&gt;0,H219&lt;&gt;0)*(E219 + (E219 = 0))*(F219 + (F219 = 0))*(G219 + (G219 = 0))*(H219 + (H219 = 0))</f>
        <v>25.660799999999998</v>
      </c>
      <c r="J219" s="25"/>
      <c r="K219" s="11">
        <v>108.73</v>
      </c>
    </row>
    <row r="220" spans="1:11" x14ac:dyDescent="0.45">
      <c r="A220" s="25"/>
      <c r="B220" s="25"/>
      <c r="C220" s="25"/>
      <c r="D220" s="75" t="s">
        <v>594</v>
      </c>
      <c r="E220" s="28">
        <v>1</v>
      </c>
      <c r="F220" s="29">
        <v>6</v>
      </c>
      <c r="G220" s="29">
        <v>0.6</v>
      </c>
      <c r="H220" s="29">
        <v>1.44</v>
      </c>
      <c r="I220" s="30">
        <f t="shared" si="17"/>
        <v>5.1839999999999993</v>
      </c>
      <c r="J220" s="25"/>
      <c r="K220" s="11"/>
    </row>
    <row r="221" spans="1:11" ht="6" customHeight="1" x14ac:dyDescent="0.45">
      <c r="A221" s="31"/>
      <c r="B221" s="31"/>
      <c r="C221" s="31"/>
      <c r="D221" s="32"/>
      <c r="E221" s="33"/>
      <c r="F221" s="31"/>
      <c r="G221" s="31"/>
      <c r="H221" s="31"/>
      <c r="I221" s="31"/>
      <c r="J221" s="31"/>
      <c r="K221" s="11"/>
    </row>
    <row r="222" spans="1:11" x14ac:dyDescent="0.45">
      <c r="A222" s="21" t="s">
        <v>76</v>
      </c>
      <c r="B222" s="34"/>
      <c r="C222" s="23" t="s">
        <v>0</v>
      </c>
      <c r="D222" s="77" t="s">
        <v>467</v>
      </c>
      <c r="E222" s="24"/>
      <c r="F222" s="25"/>
      <c r="G222" s="25"/>
      <c r="H222" s="25"/>
      <c r="I222" s="25"/>
      <c r="J222" s="26">
        <f>I224</f>
        <v>650</v>
      </c>
      <c r="K222" s="11"/>
    </row>
    <row r="223" spans="1:11" ht="42" customHeight="1" x14ac:dyDescent="0.45">
      <c r="A223" s="25"/>
      <c r="B223" s="25"/>
      <c r="C223" s="25"/>
      <c r="D223" s="77"/>
      <c r="E223" s="24"/>
      <c r="F223" s="25"/>
      <c r="G223" s="25"/>
      <c r="H223" s="25"/>
      <c r="I223" s="25"/>
      <c r="J223" s="25"/>
      <c r="K223" s="11"/>
    </row>
    <row r="224" spans="1:11" x14ac:dyDescent="0.45">
      <c r="A224" s="25"/>
      <c r="B224" s="25"/>
      <c r="C224" s="25"/>
      <c r="D224" s="42"/>
      <c r="E224" s="28">
        <v>1</v>
      </c>
      <c r="F224" s="29">
        <v>650</v>
      </c>
      <c r="G224" s="29">
        <v>1</v>
      </c>
      <c r="H224" s="29"/>
      <c r="I224" s="30">
        <f>OR(E224&lt;&gt;0,F224&lt;&gt;0,G224&lt;&gt;0,H224&lt;&gt;0)*(E224 + (E224 = 0))*(F224 + (F224 = 0))*(G224 + (G224 = 0))*(H224 + (H224 = 0))</f>
        <v>650</v>
      </c>
      <c r="J224" s="23"/>
      <c r="K224" s="11">
        <v>9.5</v>
      </c>
    </row>
    <row r="225" spans="1:11" ht="6" customHeight="1" x14ac:dyDescent="0.45">
      <c r="A225" s="31"/>
      <c r="B225" s="31"/>
      <c r="C225" s="31"/>
      <c r="D225" s="32"/>
      <c r="E225" s="33"/>
      <c r="F225" s="31"/>
      <c r="G225" s="31"/>
      <c r="H225" s="31"/>
      <c r="I225" s="31"/>
      <c r="J225" s="31"/>
      <c r="K225" s="11"/>
    </row>
    <row r="226" spans="1:11" x14ac:dyDescent="0.45">
      <c r="A226" s="21" t="s">
        <v>77</v>
      </c>
      <c r="B226" s="34" t="s">
        <v>146</v>
      </c>
      <c r="C226" s="23" t="s">
        <v>0</v>
      </c>
      <c r="D226" s="77" t="s">
        <v>567</v>
      </c>
      <c r="E226" s="24"/>
      <c r="F226" s="25"/>
      <c r="G226" s="25"/>
      <c r="H226" s="25"/>
      <c r="I226" s="25"/>
      <c r="J226" s="26">
        <f>SUM(I228:I229)</f>
        <v>35.700000000000003</v>
      </c>
      <c r="K226" s="11"/>
    </row>
    <row r="227" spans="1:11" ht="18.75" customHeight="1" x14ac:dyDescent="0.45">
      <c r="A227" s="25"/>
      <c r="B227" s="25"/>
      <c r="C227" s="25"/>
      <c r="D227" s="77"/>
      <c r="E227" s="24"/>
      <c r="F227" s="25"/>
      <c r="G227" s="25"/>
      <c r="H227" s="25"/>
      <c r="I227" s="25"/>
      <c r="J227" s="25"/>
      <c r="K227" s="11"/>
    </row>
    <row r="228" spans="1:11" x14ac:dyDescent="0.45">
      <c r="A228" s="25"/>
      <c r="B228" s="25"/>
      <c r="C228" s="25"/>
      <c r="D228" s="75" t="s">
        <v>593</v>
      </c>
      <c r="E228" s="28">
        <v>1</v>
      </c>
      <c r="F228" s="29">
        <v>29.7</v>
      </c>
      <c r="G228" s="29">
        <v>1</v>
      </c>
      <c r="H228" s="29"/>
      <c r="I228" s="30">
        <f>OR(E228&lt;&gt;0,F228&lt;&gt;0,G228&lt;&gt;0,H228&lt;&gt;0)*(E228 + (E228 = 0))*(F228 + (F228 = 0))*(G228 + (G228 = 0))*(H228 + (H228 = 0))</f>
        <v>29.7</v>
      </c>
      <c r="J228" s="23"/>
      <c r="K228" s="11">
        <v>0.37</v>
      </c>
    </row>
    <row r="229" spans="1:11" x14ac:dyDescent="0.45">
      <c r="A229" s="25"/>
      <c r="B229" s="25"/>
      <c r="C229" s="25"/>
      <c r="D229" s="75" t="s">
        <v>594</v>
      </c>
      <c r="E229" s="28">
        <v>1</v>
      </c>
      <c r="F229" s="29">
        <v>6</v>
      </c>
      <c r="G229" s="29">
        <v>1</v>
      </c>
      <c r="H229" s="29"/>
      <c r="I229" s="30">
        <f t="shared" ref="I229" si="18">OR(E229&lt;&gt;0,F229&lt;&gt;0,G229&lt;&gt;0,H229&lt;&gt;0)*(E229 + (E229 = 0))*(F229 + (F229 = 0))*(G229 + (G229 = 0))*(H229 + (H229 = 0))</f>
        <v>6</v>
      </c>
      <c r="J229" s="25"/>
      <c r="K229" s="11"/>
    </row>
    <row r="230" spans="1:11" ht="6" customHeight="1" x14ac:dyDescent="0.45">
      <c r="A230" s="31"/>
      <c r="B230" s="31"/>
      <c r="C230" s="31"/>
      <c r="D230" s="32"/>
      <c r="E230" s="33"/>
      <c r="F230" s="31"/>
      <c r="G230" s="31"/>
      <c r="H230" s="31"/>
      <c r="I230" s="31"/>
      <c r="J230" s="31"/>
      <c r="K230" s="11"/>
    </row>
    <row r="231" spans="1:11" x14ac:dyDescent="0.45">
      <c r="A231" s="21" t="s">
        <v>289</v>
      </c>
      <c r="B231" s="34" t="s">
        <v>569</v>
      </c>
      <c r="C231" s="23" t="s">
        <v>2</v>
      </c>
      <c r="D231" s="77" t="s">
        <v>570</v>
      </c>
      <c r="E231" s="24"/>
      <c r="F231" s="25"/>
      <c r="G231" s="25"/>
      <c r="H231" s="25"/>
      <c r="I231" s="25"/>
      <c r="J231" s="26">
        <f>SUM(I233:I234)</f>
        <v>8</v>
      </c>
      <c r="K231" s="11"/>
    </row>
    <row r="232" spans="1:11" ht="33" customHeight="1" x14ac:dyDescent="0.45">
      <c r="A232" s="25"/>
      <c r="B232" s="25"/>
      <c r="C232" s="25"/>
      <c r="D232" s="77"/>
      <c r="E232" s="24"/>
      <c r="F232" s="25"/>
      <c r="G232" s="25"/>
      <c r="H232" s="25"/>
      <c r="I232" s="25"/>
      <c r="J232" s="25"/>
      <c r="K232" s="11"/>
    </row>
    <row r="233" spans="1:11" x14ac:dyDescent="0.45">
      <c r="A233" s="25"/>
      <c r="B233" s="25"/>
      <c r="C233" s="25"/>
      <c r="D233" s="75" t="s">
        <v>593</v>
      </c>
      <c r="E233" s="28">
        <v>6</v>
      </c>
      <c r="F233" s="29">
        <v>1</v>
      </c>
      <c r="G233" s="29"/>
      <c r="H233" s="29"/>
      <c r="I233" s="30">
        <f>OR(E233&lt;&gt;0,F233&lt;&gt;0,G233&lt;&gt;0,H233&lt;&gt;0)*(E233 + (E233 = 0))*(F233 + (F233 = 0))*(G233 + (G233 = 0))*(H233 + (H233 = 0))</f>
        <v>6</v>
      </c>
      <c r="J233" s="23"/>
      <c r="K233" s="11">
        <v>28.73</v>
      </c>
    </row>
    <row r="234" spans="1:11" x14ac:dyDescent="0.45">
      <c r="A234" s="25"/>
      <c r="B234" s="25"/>
      <c r="C234" s="25"/>
      <c r="D234" s="75" t="s">
        <v>594</v>
      </c>
      <c r="E234" s="28">
        <v>2</v>
      </c>
      <c r="F234" s="29">
        <v>1</v>
      </c>
      <c r="G234" s="29"/>
      <c r="H234" s="29"/>
      <c r="I234" s="30">
        <f t="shared" ref="I234" si="19">OR(E234&lt;&gt;0,F234&lt;&gt;0,G234&lt;&gt;0,H234&lt;&gt;0)*(E234 + (E234 = 0))*(F234 + (F234 = 0))*(G234 + (G234 = 0))*(H234 + (H234 = 0))</f>
        <v>2</v>
      </c>
      <c r="J234" s="25"/>
      <c r="K234" s="11"/>
    </row>
    <row r="235" spans="1:11" ht="6" customHeight="1" x14ac:dyDescent="0.45">
      <c r="A235" s="31"/>
      <c r="B235" s="31"/>
      <c r="C235" s="31"/>
      <c r="D235" s="32"/>
      <c r="E235" s="33"/>
      <c r="F235" s="31"/>
      <c r="G235" s="31"/>
      <c r="H235" s="31"/>
      <c r="I235" s="31"/>
      <c r="J235" s="31"/>
      <c r="K235" s="11"/>
    </row>
    <row r="236" spans="1:11" x14ac:dyDescent="0.45">
      <c r="A236" s="21" t="s">
        <v>327</v>
      </c>
      <c r="B236" s="34" t="s">
        <v>571</v>
      </c>
      <c r="C236" s="23" t="s">
        <v>2</v>
      </c>
      <c r="D236" s="77" t="s">
        <v>572</v>
      </c>
      <c r="E236" s="24"/>
      <c r="F236" s="25"/>
      <c r="G236" s="25"/>
      <c r="H236" s="25"/>
      <c r="I236" s="25"/>
      <c r="J236" s="26">
        <f>SUM(I238:I239)</f>
        <v>8</v>
      </c>
      <c r="K236" s="11"/>
    </row>
    <row r="237" spans="1:11" ht="29.65" customHeight="1" x14ac:dyDescent="0.45">
      <c r="A237" s="25"/>
      <c r="B237" s="25"/>
      <c r="C237" s="25"/>
      <c r="D237" s="77"/>
      <c r="E237" s="24"/>
      <c r="F237" s="25"/>
      <c r="G237" s="25"/>
      <c r="H237" s="25"/>
      <c r="I237" s="25"/>
      <c r="J237" s="25"/>
      <c r="K237" s="11"/>
    </row>
    <row r="238" spans="1:11" x14ac:dyDescent="0.45">
      <c r="A238" s="25"/>
      <c r="B238" s="25"/>
      <c r="C238" s="25"/>
      <c r="D238" s="75" t="s">
        <v>593</v>
      </c>
      <c r="E238" s="28">
        <v>6</v>
      </c>
      <c r="F238" s="29">
        <v>1</v>
      </c>
      <c r="G238" s="29"/>
      <c r="H238" s="29"/>
      <c r="I238" s="30">
        <f>OR(E238&lt;&gt;0,F238&lt;&gt;0,G238&lt;&gt;0,H238&lt;&gt;0)*(E238 + (E238 = 0))*(F238 + (F238 = 0))*(G238 + (G238 = 0))*(H238 + (H238 = 0))</f>
        <v>6</v>
      </c>
      <c r="J238" s="23"/>
      <c r="K238" s="11">
        <v>84.16</v>
      </c>
    </row>
    <row r="239" spans="1:11" x14ac:dyDescent="0.45">
      <c r="A239" s="25"/>
      <c r="B239" s="25"/>
      <c r="C239" s="25"/>
      <c r="D239" s="75" t="s">
        <v>594</v>
      </c>
      <c r="E239" s="28">
        <v>2</v>
      </c>
      <c r="F239" s="29">
        <v>1</v>
      </c>
      <c r="G239" s="29"/>
      <c r="H239" s="29"/>
      <c r="I239" s="30">
        <f t="shared" ref="I239" si="20">OR(E239&lt;&gt;0,F239&lt;&gt;0,G239&lt;&gt;0,H239&lt;&gt;0)*(E239 + (E239 = 0))*(F239 + (F239 = 0))*(G239 + (G239 = 0))*(H239 + (H239 = 0))</f>
        <v>2</v>
      </c>
      <c r="J239" s="25"/>
      <c r="K239" s="11"/>
    </row>
    <row r="240" spans="1:11" ht="6" customHeight="1" x14ac:dyDescent="0.45">
      <c r="A240" s="31"/>
      <c r="B240" s="31"/>
      <c r="C240" s="31"/>
      <c r="D240" s="32"/>
      <c r="E240" s="33"/>
      <c r="F240" s="31"/>
      <c r="G240" s="31"/>
      <c r="H240" s="31"/>
      <c r="I240" s="31"/>
      <c r="J240" s="31"/>
      <c r="K240" s="11"/>
    </row>
    <row r="241" spans="1:11" x14ac:dyDescent="0.45">
      <c r="A241" s="21" t="s">
        <v>330</v>
      </c>
      <c r="B241" s="34" t="s">
        <v>573</v>
      </c>
      <c r="C241" s="23" t="s">
        <v>0</v>
      </c>
      <c r="D241" s="77" t="s">
        <v>574</v>
      </c>
      <c r="E241" s="24"/>
      <c r="F241" s="25"/>
      <c r="G241" s="25"/>
      <c r="H241" s="25"/>
      <c r="I241" s="25"/>
      <c r="J241" s="26">
        <f>SUM(I243:I245)</f>
        <v>78.58</v>
      </c>
      <c r="K241" s="11"/>
    </row>
    <row r="242" spans="1:11" ht="16.149999999999999" customHeight="1" x14ac:dyDescent="0.45">
      <c r="A242" s="25"/>
      <c r="B242" s="25"/>
      <c r="C242" s="25"/>
      <c r="D242" s="77"/>
      <c r="E242" s="24"/>
      <c r="F242" s="25"/>
      <c r="G242" s="25"/>
      <c r="H242" s="25"/>
      <c r="I242" s="25"/>
      <c r="J242" s="25"/>
      <c r="K242" s="11"/>
    </row>
    <row r="243" spans="1:11" x14ac:dyDescent="0.45">
      <c r="A243" s="25"/>
      <c r="B243" s="25"/>
      <c r="C243" s="25"/>
      <c r="D243" s="75" t="s">
        <v>593</v>
      </c>
      <c r="E243" s="28">
        <v>1</v>
      </c>
      <c r="F243" s="29">
        <v>29.7</v>
      </c>
      <c r="G243" s="29">
        <v>1</v>
      </c>
      <c r="H243" s="29"/>
      <c r="I243" s="30">
        <f>OR(E243&lt;&gt;0,F243&lt;&gt;0,G243&lt;&gt;0,H243&lt;&gt;0)*(E243 + (E243 = 0))*(F243 + (F243 = 0))*(G243 + (G243 = 0))*(H243 + (H243 = 0))</f>
        <v>29.7</v>
      </c>
      <c r="J243" s="23"/>
      <c r="K243" s="11">
        <v>2.96</v>
      </c>
    </row>
    <row r="244" spans="1:11" ht="13.5" customHeight="1" x14ac:dyDescent="0.45">
      <c r="A244" s="25"/>
      <c r="B244" s="25"/>
      <c r="C244" s="25"/>
      <c r="D244" s="42" t="s">
        <v>548</v>
      </c>
      <c r="E244" s="28">
        <v>1</v>
      </c>
      <c r="F244" s="29">
        <f>3.8+3+60.8+8.4+27.4+3.8</f>
        <v>107.2</v>
      </c>
      <c r="G244" s="29">
        <v>0.4</v>
      </c>
      <c r="H244" s="29"/>
      <c r="I244" s="30">
        <f t="shared" ref="I244:I245" si="21">OR(E244&lt;&gt;0,F244&lt;&gt;0,G244&lt;&gt;0,H244&lt;&gt;0)*(E244 + (E244 = 0))*(F244 + (F244 = 0))*(G244 + (G244 = 0))*(H244 + (H244 = 0))</f>
        <v>42.88</v>
      </c>
      <c r="J244" s="25"/>
      <c r="K244" s="11"/>
    </row>
    <row r="245" spans="1:11" x14ac:dyDescent="0.45">
      <c r="A245" s="25"/>
      <c r="B245" s="25"/>
      <c r="C245" s="25"/>
      <c r="D245" s="75" t="s">
        <v>594</v>
      </c>
      <c r="E245" s="28">
        <v>1</v>
      </c>
      <c r="F245" s="29">
        <v>6</v>
      </c>
      <c r="G245" s="29">
        <v>1</v>
      </c>
      <c r="H245" s="29"/>
      <c r="I245" s="30">
        <f t="shared" si="21"/>
        <v>6</v>
      </c>
      <c r="J245" s="25"/>
      <c r="K245" s="11"/>
    </row>
    <row r="246" spans="1:11" ht="6" customHeight="1" x14ac:dyDescent="0.45">
      <c r="A246" s="31"/>
      <c r="B246" s="31"/>
      <c r="C246" s="31"/>
      <c r="D246" s="32"/>
      <c r="E246" s="33"/>
      <c r="F246" s="31"/>
      <c r="G246" s="31"/>
      <c r="H246" s="31"/>
      <c r="I246" s="31"/>
      <c r="J246" s="31"/>
      <c r="K246" s="11"/>
    </row>
    <row r="247" spans="1:11" x14ac:dyDescent="0.45">
      <c r="A247" s="21" t="s">
        <v>331</v>
      </c>
      <c r="B247" s="34" t="s">
        <v>579</v>
      </c>
      <c r="C247" s="23" t="s">
        <v>2</v>
      </c>
      <c r="D247" s="77" t="s">
        <v>580</v>
      </c>
      <c r="E247" s="24"/>
      <c r="F247" s="25"/>
      <c r="G247" s="25"/>
      <c r="H247" s="25"/>
      <c r="I247" s="25"/>
      <c r="J247" s="26">
        <f>I249</f>
        <v>25</v>
      </c>
      <c r="K247" s="11"/>
    </row>
    <row r="248" spans="1:11" ht="42" customHeight="1" x14ac:dyDescent="0.45">
      <c r="A248" s="25"/>
      <c r="B248" s="25"/>
      <c r="C248" s="25"/>
      <c r="D248" s="77"/>
      <c r="E248" s="24"/>
      <c r="F248" s="25"/>
      <c r="G248" s="25"/>
      <c r="H248" s="25"/>
      <c r="I248" s="25"/>
      <c r="J248" s="25"/>
      <c r="K248" s="11"/>
    </row>
    <row r="249" spans="1:11" x14ac:dyDescent="0.45">
      <c r="A249" s="25"/>
      <c r="B249" s="25"/>
      <c r="C249" s="25"/>
      <c r="D249" s="42" t="s">
        <v>581</v>
      </c>
      <c r="E249" s="28">
        <v>25</v>
      </c>
      <c r="F249" s="29">
        <v>1</v>
      </c>
      <c r="G249" s="29"/>
      <c r="H249" s="29"/>
      <c r="I249" s="30">
        <f>OR(E249&lt;&gt;0,F249&lt;&gt;0,G249&lt;&gt;0,H249&lt;&gt;0)*(E249 + (E249 = 0))*(F249 + (F249 = 0))*(G249 + (G249 = 0))*(H249 + (H249 = 0))</f>
        <v>25</v>
      </c>
      <c r="J249" s="23"/>
      <c r="K249" s="11">
        <v>67.17</v>
      </c>
    </row>
    <row r="250" spans="1:11" x14ac:dyDescent="0.45">
      <c r="A250" s="31"/>
      <c r="B250" s="31"/>
      <c r="C250" s="31"/>
      <c r="D250" s="32"/>
      <c r="E250" s="33"/>
      <c r="F250" s="31"/>
      <c r="G250" s="31"/>
      <c r="H250" s="31"/>
      <c r="I250" s="31"/>
      <c r="J250" s="31"/>
      <c r="K250" s="11"/>
    </row>
    <row r="251" spans="1:11" x14ac:dyDescent="0.45">
      <c r="A251" s="25"/>
      <c r="B251" s="25"/>
      <c r="C251" s="25"/>
      <c r="D251" s="27"/>
      <c r="E251" s="24"/>
      <c r="F251" s="25"/>
      <c r="G251" s="25"/>
      <c r="H251" s="25"/>
      <c r="I251" s="43" t="s">
        <v>16</v>
      </c>
      <c r="J251" s="26"/>
      <c r="K251" s="11"/>
    </row>
    <row r="252" spans="1:11" x14ac:dyDescent="0.45">
      <c r="A252" s="31"/>
      <c r="B252" s="31"/>
      <c r="C252" s="31"/>
      <c r="D252" s="32"/>
      <c r="E252" s="33"/>
      <c r="F252" s="31"/>
      <c r="G252" s="31"/>
      <c r="H252" s="31"/>
      <c r="I252" s="31"/>
      <c r="J252" s="31"/>
      <c r="K252" s="11"/>
    </row>
    <row r="253" spans="1:11" x14ac:dyDescent="0.45">
      <c r="A253" s="25"/>
      <c r="B253" s="25"/>
      <c r="C253" s="25"/>
      <c r="D253" s="27"/>
      <c r="E253" s="24"/>
      <c r="F253" s="25"/>
      <c r="G253" s="25"/>
      <c r="H253" s="25"/>
      <c r="I253" s="25"/>
      <c r="J253" s="25"/>
      <c r="K253" s="11"/>
    </row>
    <row r="254" spans="1:11" x14ac:dyDescent="0.45">
      <c r="A254" s="41"/>
      <c r="B254" s="41"/>
      <c r="C254" s="41"/>
      <c r="D254" s="41"/>
      <c r="E254" s="41"/>
      <c r="F254" s="41"/>
      <c r="G254" s="41"/>
      <c r="H254" s="41"/>
      <c r="I254" s="41"/>
      <c r="J254" s="41"/>
      <c r="K254" s="11"/>
    </row>
    <row r="255" spans="1:11" x14ac:dyDescent="0.45">
      <c r="A255" s="78" t="s">
        <v>69</v>
      </c>
      <c r="B255" s="78"/>
      <c r="C255" s="16" t="s">
        <v>8</v>
      </c>
      <c r="D255" s="78" t="s">
        <v>52</v>
      </c>
      <c r="E255" s="78"/>
      <c r="F255" s="19"/>
      <c r="G255" s="19"/>
      <c r="H255" s="19"/>
      <c r="I255" s="19"/>
      <c r="J255" s="20"/>
      <c r="K255" s="11"/>
    </row>
    <row r="256" spans="1:11" x14ac:dyDescent="0.45">
      <c r="A256" s="21" t="s">
        <v>58</v>
      </c>
      <c r="B256" s="34" t="s">
        <v>169</v>
      </c>
      <c r="C256" s="23" t="s">
        <v>2</v>
      </c>
      <c r="D256" s="77" t="s">
        <v>442</v>
      </c>
      <c r="E256" s="24"/>
      <c r="F256" s="25"/>
      <c r="G256" s="25"/>
      <c r="H256" s="25"/>
      <c r="I256" s="25"/>
      <c r="J256" s="26">
        <f>I258</f>
        <v>25</v>
      </c>
      <c r="K256" s="11"/>
    </row>
    <row r="257" spans="1:11" ht="55.5" customHeight="1" x14ac:dyDescent="0.45">
      <c r="A257" s="25"/>
      <c r="B257" s="25"/>
      <c r="C257" s="25"/>
      <c r="D257" s="77"/>
      <c r="E257" s="24"/>
      <c r="F257" s="25"/>
      <c r="G257" s="25"/>
      <c r="H257" s="25"/>
      <c r="I257" s="25"/>
      <c r="J257" s="25"/>
      <c r="K257" s="11"/>
    </row>
    <row r="258" spans="1:11" x14ac:dyDescent="0.45">
      <c r="A258" s="25"/>
      <c r="B258" s="25"/>
      <c r="C258" s="25"/>
      <c r="D258" s="42" t="s">
        <v>172</v>
      </c>
      <c r="E258" s="28">
        <v>1</v>
      </c>
      <c r="F258" s="29">
        <v>25</v>
      </c>
      <c r="G258" s="29">
        <v>0</v>
      </c>
      <c r="H258" s="29">
        <v>0</v>
      </c>
      <c r="I258" s="30">
        <f>OR(E258&lt;&gt;0,F258&lt;&gt;0,G258&lt;&gt;0,H258&lt;&gt;0)*(E258 + (E258 = 0))*(F258 + (F258 = 0))*(G258 + (G258 = 0))*(H258 + (H258 = 0))</f>
        <v>25</v>
      </c>
      <c r="J258" s="23"/>
      <c r="K258" s="11" t="s">
        <v>171</v>
      </c>
    </row>
    <row r="259" spans="1:11" ht="6" customHeight="1" x14ac:dyDescent="0.45">
      <c r="A259" s="31"/>
      <c r="B259" s="31"/>
      <c r="C259" s="31"/>
      <c r="D259" s="32"/>
      <c r="E259" s="33"/>
      <c r="F259" s="31"/>
      <c r="G259" s="31"/>
      <c r="H259" s="31"/>
      <c r="I259" s="31"/>
      <c r="J259" s="31"/>
      <c r="K259" s="11"/>
    </row>
    <row r="260" spans="1:11" hidden="1" x14ac:dyDescent="0.45">
      <c r="A260" s="21" t="s">
        <v>59</v>
      </c>
      <c r="B260" s="34" t="s">
        <v>173</v>
      </c>
      <c r="C260" s="23" t="s">
        <v>2</v>
      </c>
      <c r="D260" s="77" t="s">
        <v>174</v>
      </c>
      <c r="E260" s="24"/>
      <c r="F260" s="25"/>
      <c r="G260" s="25"/>
      <c r="H260" s="25"/>
      <c r="I260" s="25"/>
      <c r="J260" s="26">
        <f>I262</f>
        <v>4</v>
      </c>
      <c r="K260" s="11"/>
    </row>
    <row r="261" spans="1:11" ht="132.75" hidden="1" customHeight="1" x14ac:dyDescent="0.45">
      <c r="A261" s="25"/>
      <c r="B261" s="25"/>
      <c r="C261" s="25"/>
      <c r="D261" s="77"/>
      <c r="E261" s="24"/>
      <c r="F261" s="25"/>
      <c r="G261" s="25"/>
      <c r="H261" s="25"/>
      <c r="I261" s="25"/>
      <c r="J261" s="25"/>
      <c r="K261" s="11"/>
    </row>
    <row r="262" spans="1:11" hidden="1" x14ac:dyDescent="0.45">
      <c r="A262" s="25"/>
      <c r="B262" s="25"/>
      <c r="C262" s="25"/>
      <c r="D262" s="42" t="s">
        <v>175</v>
      </c>
      <c r="E262" s="28">
        <v>1</v>
      </c>
      <c r="F262" s="29">
        <v>4</v>
      </c>
      <c r="G262" s="29">
        <v>0</v>
      </c>
      <c r="H262" s="29">
        <v>0</v>
      </c>
      <c r="I262" s="30">
        <f>OR(E262&lt;&gt;0,F262&lt;&gt;0,G262&lt;&gt;0,H262&lt;&gt;0)*(E262 + (E262 = 0))*(F262 + (F262 = 0))*(G262 + (G262 = 0))*(H262 + (H262 = 0))</f>
        <v>4</v>
      </c>
      <c r="J262" s="23"/>
      <c r="K262" s="11" t="s">
        <v>176</v>
      </c>
    </row>
    <row r="263" spans="1:11" ht="6" hidden="1" customHeight="1" x14ac:dyDescent="0.45">
      <c r="A263" s="31"/>
      <c r="B263" s="31"/>
      <c r="C263" s="31"/>
      <c r="D263" s="32"/>
      <c r="E263" s="33"/>
      <c r="F263" s="31"/>
      <c r="G263" s="31"/>
      <c r="H263" s="31"/>
      <c r="I263" s="31"/>
      <c r="J263" s="31"/>
      <c r="K263" s="11"/>
    </row>
    <row r="264" spans="1:11" x14ac:dyDescent="0.45">
      <c r="A264" s="21" t="s">
        <v>59</v>
      </c>
      <c r="B264" s="34" t="s">
        <v>46</v>
      </c>
      <c r="C264" s="23" t="s">
        <v>2</v>
      </c>
      <c r="D264" s="77" t="s">
        <v>447</v>
      </c>
      <c r="E264" s="24"/>
      <c r="F264" s="25"/>
      <c r="G264" s="25"/>
      <c r="H264" s="25"/>
      <c r="I264" s="25"/>
      <c r="J264" s="26">
        <f>SUM(I266:I267)</f>
        <v>38.5</v>
      </c>
      <c r="K264" s="11"/>
    </row>
    <row r="265" spans="1:11" ht="79.5" customHeight="1" x14ac:dyDescent="0.45">
      <c r="A265" s="25"/>
      <c r="B265" s="25"/>
      <c r="C265" s="25"/>
      <c r="D265" s="77"/>
      <c r="E265" s="24"/>
      <c r="F265" s="25"/>
      <c r="G265" s="25"/>
      <c r="H265" s="25"/>
      <c r="I265" s="25"/>
      <c r="J265" s="25"/>
      <c r="K265" s="11"/>
    </row>
    <row r="266" spans="1:11" x14ac:dyDescent="0.45">
      <c r="A266" s="25"/>
      <c r="B266" s="25"/>
      <c r="C266" s="25"/>
      <c r="D266" s="42" t="s">
        <v>177</v>
      </c>
      <c r="E266" s="28">
        <v>1</v>
      </c>
      <c r="F266" s="29">
        <v>23</v>
      </c>
      <c r="G266" s="29">
        <v>0</v>
      </c>
      <c r="H266" s="29">
        <v>0</v>
      </c>
      <c r="I266" s="30">
        <f>OR(E266&lt;&gt;0,F266&lt;&gt;0,G266&lt;&gt;0,H266&lt;&gt;0)*(E266 + (E266 = 0))*(F266 + (F266 = 0))*(G266 + (G266 = 0))*(H266 + (H266 = 0))</f>
        <v>23</v>
      </c>
      <c r="J266" s="23"/>
      <c r="K266" s="11" t="s">
        <v>441</v>
      </c>
    </row>
    <row r="267" spans="1:11" x14ac:dyDescent="0.45">
      <c r="A267" s="25"/>
      <c r="B267" s="25"/>
      <c r="C267" s="25"/>
      <c r="D267" s="42" t="s">
        <v>443</v>
      </c>
      <c r="E267" s="28">
        <v>1</v>
      </c>
      <c r="F267" s="29">
        <v>15.5</v>
      </c>
      <c r="G267" s="29">
        <v>0</v>
      </c>
      <c r="H267" s="29">
        <v>0</v>
      </c>
      <c r="I267" s="30">
        <f>OR(E267&lt;&gt;0,F267&lt;&gt;0,G267&lt;&gt;0,H267&lt;&gt;0)*(E267 + (E267 = 0))*(F267 + (F267 = 0))*(G267 + (G267 = 0))*(H267 + (H267 = 0))</f>
        <v>15.5</v>
      </c>
      <c r="J267" s="23"/>
      <c r="K267" s="11"/>
    </row>
    <row r="268" spans="1:11" ht="6" customHeight="1" x14ac:dyDescent="0.45">
      <c r="A268" s="31"/>
      <c r="B268" s="31"/>
      <c r="C268" s="31"/>
      <c r="D268" s="32"/>
      <c r="E268" s="33"/>
      <c r="F268" s="31"/>
      <c r="G268" s="31"/>
      <c r="H268" s="31"/>
      <c r="I268" s="31"/>
      <c r="J268" s="31"/>
      <c r="K268" s="11"/>
    </row>
    <row r="269" spans="1:11" x14ac:dyDescent="0.45">
      <c r="A269" s="21" t="s">
        <v>60</v>
      </c>
      <c r="B269" s="34" t="s">
        <v>83</v>
      </c>
      <c r="C269" s="23" t="s">
        <v>1</v>
      </c>
      <c r="D269" s="77" t="s">
        <v>432</v>
      </c>
      <c r="E269" s="24"/>
      <c r="F269" s="25"/>
      <c r="G269" s="25"/>
      <c r="H269" s="25"/>
      <c r="I269" s="25"/>
      <c r="J269" s="26">
        <f>I271</f>
        <v>2</v>
      </c>
      <c r="K269" s="11"/>
    </row>
    <row r="270" spans="1:11" ht="43.5" customHeight="1" x14ac:dyDescent="0.45">
      <c r="A270" s="25"/>
      <c r="B270" s="25"/>
      <c r="C270" s="25"/>
      <c r="D270" s="77"/>
      <c r="E270" s="24"/>
      <c r="F270" s="25"/>
      <c r="G270" s="25"/>
      <c r="H270" s="25"/>
      <c r="I270" s="25"/>
      <c r="J270" s="25"/>
      <c r="K270" s="11"/>
    </row>
    <row r="271" spans="1:11" x14ac:dyDescent="0.45">
      <c r="A271" s="25"/>
      <c r="B271" s="25"/>
      <c r="C271" s="25"/>
      <c r="D271" s="27"/>
      <c r="E271" s="28">
        <v>2</v>
      </c>
      <c r="F271" s="29">
        <v>0</v>
      </c>
      <c r="G271" s="29">
        <v>0</v>
      </c>
      <c r="H271" s="29">
        <v>0</v>
      </c>
      <c r="I271" s="30">
        <f>OR(E271&lt;&gt;0,F271&lt;&gt;0,G271&lt;&gt;0,H271&lt;&gt;0)*(E271 + (E271 = 0))*(F271 + (F271 = 0))*(G271 + (G271 = 0))*(H271 + (H271 = 0))</f>
        <v>2</v>
      </c>
      <c r="J271" s="23"/>
      <c r="K271" s="11" t="s">
        <v>179</v>
      </c>
    </row>
    <row r="272" spans="1:11" ht="6" customHeight="1" x14ac:dyDescent="0.45">
      <c r="A272" s="31"/>
      <c r="B272" s="31"/>
      <c r="C272" s="31"/>
      <c r="D272" s="32"/>
      <c r="E272" s="33"/>
      <c r="F272" s="31"/>
      <c r="G272" s="31"/>
      <c r="H272" s="31"/>
      <c r="I272" s="31"/>
      <c r="J272" s="31"/>
      <c r="K272" s="11"/>
    </row>
    <row r="273" spans="1:11" x14ac:dyDescent="0.45">
      <c r="A273" s="21" t="s">
        <v>61</v>
      </c>
      <c r="B273" s="34" t="s">
        <v>180</v>
      </c>
      <c r="C273" s="23" t="s">
        <v>1</v>
      </c>
      <c r="D273" s="77" t="s">
        <v>431</v>
      </c>
      <c r="E273" s="24"/>
      <c r="F273" s="25"/>
      <c r="G273" s="25"/>
      <c r="H273" s="25"/>
      <c r="I273" s="25"/>
      <c r="J273" s="26">
        <f>I275</f>
        <v>12</v>
      </c>
      <c r="K273" s="11"/>
    </row>
    <row r="274" spans="1:11" ht="39.75" customHeight="1" x14ac:dyDescent="0.45">
      <c r="A274" s="25"/>
      <c r="B274" s="25"/>
      <c r="C274" s="25"/>
      <c r="D274" s="77"/>
      <c r="E274" s="24"/>
      <c r="F274" s="25"/>
      <c r="G274" s="25"/>
      <c r="H274" s="25"/>
      <c r="I274" s="25"/>
      <c r="J274" s="25"/>
      <c r="K274" s="11"/>
    </row>
    <row r="275" spans="1:11" x14ac:dyDescent="0.45">
      <c r="A275" s="25"/>
      <c r="B275" s="25"/>
      <c r="C275" s="25"/>
      <c r="D275" s="27"/>
      <c r="E275" s="28">
        <v>12</v>
      </c>
      <c r="F275" s="29">
        <v>0</v>
      </c>
      <c r="G275" s="29">
        <v>0</v>
      </c>
      <c r="H275" s="29">
        <v>0</v>
      </c>
      <c r="I275" s="30">
        <f>OR(E275&lt;&gt;0,F275&lt;&gt;0,G275&lt;&gt;0,H275&lt;&gt;0)*(E275 + (E275 = 0))*(F275 + (F275 = 0))*(G275 + (G275 = 0))*(H275 + (H275 = 0))</f>
        <v>12</v>
      </c>
      <c r="J275" s="23"/>
      <c r="K275" s="11" t="s">
        <v>181</v>
      </c>
    </row>
    <row r="276" spans="1:11" ht="6" customHeight="1" x14ac:dyDescent="0.45">
      <c r="A276" s="31"/>
      <c r="B276" s="31"/>
      <c r="C276" s="31"/>
      <c r="D276" s="32"/>
      <c r="E276" s="33"/>
      <c r="F276" s="31"/>
      <c r="G276" s="31"/>
      <c r="H276" s="31"/>
      <c r="I276" s="31"/>
      <c r="J276" s="31"/>
      <c r="K276" s="11"/>
    </row>
    <row r="277" spans="1:11" x14ac:dyDescent="0.45">
      <c r="A277" s="21" t="s">
        <v>62</v>
      </c>
      <c r="B277" s="34"/>
      <c r="C277" s="23" t="s">
        <v>9</v>
      </c>
      <c r="D277" s="77" t="s">
        <v>439</v>
      </c>
      <c r="E277" s="24"/>
      <c r="F277" s="25"/>
      <c r="G277" s="25"/>
      <c r="H277" s="25"/>
      <c r="I277" s="25"/>
      <c r="J277" s="26">
        <f>I279</f>
        <v>2</v>
      </c>
      <c r="K277" s="11"/>
    </row>
    <row r="278" spans="1:11" ht="28.5" customHeight="1" x14ac:dyDescent="0.45">
      <c r="A278" s="25"/>
      <c r="B278" s="25"/>
      <c r="C278" s="25"/>
      <c r="D278" s="77"/>
      <c r="E278" s="24"/>
      <c r="F278" s="25"/>
      <c r="G278" s="25"/>
      <c r="H278" s="25"/>
      <c r="I278" s="25"/>
      <c r="J278" s="25"/>
      <c r="K278" s="11"/>
    </row>
    <row r="279" spans="1:11" x14ac:dyDescent="0.45">
      <c r="A279" s="25"/>
      <c r="B279" s="25"/>
      <c r="C279" s="25"/>
      <c r="D279" s="27"/>
      <c r="E279" s="28">
        <v>2</v>
      </c>
      <c r="F279" s="29">
        <v>0</v>
      </c>
      <c r="G279" s="29">
        <v>0</v>
      </c>
      <c r="H279" s="29">
        <v>0</v>
      </c>
      <c r="I279" s="30">
        <f>OR(E279&lt;&gt;0,F279&lt;&gt;0,G279&lt;&gt;0,H279&lt;&gt;0)*(E279 + (E279 = 0))*(F279 + (F279 = 0))*(G279 + (G279 = 0))*(H279 + (H279 = 0))</f>
        <v>2</v>
      </c>
      <c r="J279" s="23"/>
      <c r="K279" s="11" t="s">
        <v>440</v>
      </c>
    </row>
    <row r="280" spans="1:11" ht="6" customHeight="1" x14ac:dyDescent="0.45">
      <c r="A280" s="31"/>
      <c r="B280" s="31"/>
      <c r="C280" s="31"/>
      <c r="D280" s="32"/>
      <c r="E280" s="33"/>
      <c r="F280" s="31"/>
      <c r="G280" s="31"/>
      <c r="H280" s="31"/>
      <c r="I280" s="31"/>
      <c r="J280" s="31"/>
      <c r="K280" s="11"/>
    </row>
    <row r="281" spans="1:11" x14ac:dyDescent="0.45">
      <c r="A281" s="21" t="s">
        <v>63</v>
      </c>
      <c r="B281" s="34" t="s">
        <v>449</v>
      </c>
      <c r="C281" s="23" t="s">
        <v>2</v>
      </c>
      <c r="D281" s="77" t="s">
        <v>450</v>
      </c>
      <c r="E281" s="24"/>
      <c r="F281" s="25"/>
      <c r="G281" s="25"/>
      <c r="H281" s="25"/>
      <c r="I281" s="25"/>
      <c r="J281" s="26">
        <f>I283</f>
        <v>12.5</v>
      </c>
      <c r="K281" s="11"/>
    </row>
    <row r="282" spans="1:11" ht="55.5" customHeight="1" x14ac:dyDescent="0.45">
      <c r="A282" s="25"/>
      <c r="B282" s="25"/>
      <c r="C282" s="25"/>
      <c r="D282" s="77"/>
      <c r="E282" s="24"/>
      <c r="F282" s="25"/>
      <c r="G282" s="25"/>
      <c r="H282" s="25"/>
      <c r="I282" s="25"/>
      <c r="J282" s="25"/>
      <c r="K282" s="11"/>
    </row>
    <row r="283" spans="1:11" x14ac:dyDescent="0.45">
      <c r="A283" s="25"/>
      <c r="B283" s="25"/>
      <c r="C283" s="25"/>
      <c r="D283" s="42" t="s">
        <v>288</v>
      </c>
      <c r="E283" s="28">
        <v>1</v>
      </c>
      <c r="F283" s="29">
        <v>12.5</v>
      </c>
      <c r="G283" s="29">
        <v>0</v>
      </c>
      <c r="H283" s="29">
        <v>0</v>
      </c>
      <c r="I283" s="30">
        <f>OR(E283&lt;&gt;0,F283&lt;&gt;0,G283&lt;&gt;0,H283&lt;&gt;0)*(E283 + (E283 = 0))*(F283 + (F283 = 0))*(G283 + (G283 = 0))*(H283 + (H283 = 0))</f>
        <v>12.5</v>
      </c>
      <c r="J283" s="23"/>
      <c r="K283" s="11" t="s">
        <v>448</v>
      </c>
    </row>
    <row r="284" spans="1:11" ht="6" customHeight="1" x14ac:dyDescent="0.45">
      <c r="A284" s="31"/>
      <c r="B284" s="31"/>
      <c r="C284" s="31"/>
      <c r="D284" s="32"/>
      <c r="E284" s="33"/>
      <c r="F284" s="31"/>
      <c r="G284" s="31"/>
      <c r="H284" s="31"/>
      <c r="I284" s="31"/>
      <c r="J284" s="31"/>
      <c r="K284" s="11"/>
    </row>
    <row r="285" spans="1:11" x14ac:dyDescent="0.45">
      <c r="A285" s="21" t="s">
        <v>64</v>
      </c>
      <c r="B285" s="34" t="s">
        <v>445</v>
      </c>
      <c r="C285" s="23" t="s">
        <v>1</v>
      </c>
      <c r="D285" s="77" t="s">
        <v>444</v>
      </c>
      <c r="E285" s="24"/>
      <c r="F285" s="25"/>
      <c r="G285" s="25"/>
      <c r="H285" s="25"/>
      <c r="I285" s="25"/>
      <c r="J285" s="26">
        <f>I287</f>
        <v>1</v>
      </c>
      <c r="K285" s="11"/>
    </row>
    <row r="286" spans="1:11" ht="55.5" customHeight="1" x14ac:dyDescent="0.45">
      <c r="A286" s="25"/>
      <c r="B286" s="25"/>
      <c r="C286" s="25"/>
      <c r="D286" s="77"/>
      <c r="E286" s="24"/>
      <c r="F286" s="25"/>
      <c r="G286" s="25"/>
      <c r="H286" s="25"/>
      <c r="I286" s="25"/>
      <c r="J286" s="25"/>
      <c r="K286" s="11"/>
    </row>
    <row r="287" spans="1:11" x14ac:dyDescent="0.45">
      <c r="A287" s="25"/>
      <c r="B287" s="25"/>
      <c r="C287" s="25"/>
      <c r="D287" s="42" t="s">
        <v>288</v>
      </c>
      <c r="E287" s="28">
        <v>1</v>
      </c>
      <c r="F287" s="29">
        <v>0</v>
      </c>
      <c r="G287" s="29">
        <v>0</v>
      </c>
      <c r="H287" s="29">
        <v>0</v>
      </c>
      <c r="I287" s="30">
        <f>OR(E287&lt;&gt;0,F287&lt;&gt;0,G287&lt;&gt;0,H287&lt;&gt;0)*(E287 + (E287 = 0))*(F287 + (F287 = 0))*(G287 + (G287 = 0))*(H287 + (H287 = 0))</f>
        <v>1</v>
      </c>
      <c r="J287" s="23"/>
      <c r="K287" s="11" t="s">
        <v>446</v>
      </c>
    </row>
    <row r="288" spans="1:11" ht="6" customHeight="1" x14ac:dyDescent="0.45">
      <c r="A288" s="31"/>
      <c r="B288" s="31"/>
      <c r="C288" s="31"/>
      <c r="D288" s="32"/>
      <c r="E288" s="33"/>
      <c r="F288" s="31"/>
      <c r="G288" s="31"/>
      <c r="H288" s="31"/>
      <c r="I288" s="31"/>
      <c r="J288" s="31"/>
      <c r="K288" s="11"/>
    </row>
    <row r="289" spans="1:11" x14ac:dyDescent="0.45">
      <c r="A289" s="21" t="s">
        <v>65</v>
      </c>
      <c r="B289" s="34" t="s">
        <v>344</v>
      </c>
      <c r="C289" s="23" t="s">
        <v>2</v>
      </c>
      <c r="D289" s="77" t="s">
        <v>454</v>
      </c>
      <c r="E289" s="24"/>
      <c r="F289" s="25"/>
      <c r="G289" s="25"/>
      <c r="H289" s="25"/>
      <c r="I289" s="25"/>
      <c r="J289" s="26">
        <f>I291</f>
        <v>7</v>
      </c>
      <c r="K289" s="11"/>
    </row>
    <row r="290" spans="1:11" ht="55.5" customHeight="1" x14ac:dyDescent="0.45">
      <c r="A290" s="25"/>
      <c r="B290" s="25"/>
      <c r="C290" s="25"/>
      <c r="D290" s="77"/>
      <c r="E290" s="24"/>
      <c r="F290" s="25"/>
      <c r="G290" s="25"/>
      <c r="H290" s="25"/>
      <c r="I290" s="25"/>
      <c r="J290" s="25"/>
      <c r="K290" s="11"/>
    </row>
    <row r="291" spans="1:11" x14ac:dyDescent="0.45">
      <c r="A291" s="25"/>
      <c r="B291" s="25"/>
      <c r="C291" s="25"/>
      <c r="D291" s="42" t="s">
        <v>175</v>
      </c>
      <c r="E291" s="28">
        <v>1</v>
      </c>
      <c r="F291" s="29">
        <v>7</v>
      </c>
      <c r="G291" s="29">
        <v>0</v>
      </c>
      <c r="H291" s="29">
        <v>0</v>
      </c>
      <c r="I291" s="30">
        <f>OR(E291&lt;&gt;0,F291&lt;&gt;0,G291&lt;&gt;0,H291&lt;&gt;0)*(E291 + (E291 = 0))*(F291 + (F291 = 0))*(G291 + (G291 = 0))*(H291 + (H291 = 0))</f>
        <v>7</v>
      </c>
      <c r="J291" s="23"/>
      <c r="K291" s="11">
        <v>43.47</v>
      </c>
    </row>
    <row r="292" spans="1:11" ht="6" customHeight="1" x14ac:dyDescent="0.45">
      <c r="A292" s="31"/>
      <c r="B292" s="31"/>
      <c r="C292" s="31"/>
      <c r="D292" s="32"/>
      <c r="E292" s="33"/>
      <c r="F292" s="31"/>
      <c r="G292" s="31"/>
      <c r="H292" s="31"/>
      <c r="I292" s="31"/>
      <c r="J292" s="31"/>
      <c r="K292" s="11"/>
    </row>
    <row r="293" spans="1:11" x14ac:dyDescent="0.45">
      <c r="A293" s="21" t="s">
        <v>73</v>
      </c>
      <c r="B293" s="34" t="s">
        <v>428</v>
      </c>
      <c r="C293" s="23" t="s">
        <v>1</v>
      </c>
      <c r="D293" s="77" t="s">
        <v>430</v>
      </c>
      <c r="E293" s="24"/>
      <c r="F293" s="25"/>
      <c r="G293" s="25"/>
      <c r="H293" s="25"/>
      <c r="I293" s="25"/>
      <c r="J293" s="26">
        <f>I295</f>
        <v>2</v>
      </c>
      <c r="K293" s="11"/>
    </row>
    <row r="294" spans="1:11" ht="41.25" customHeight="1" x14ac:dyDescent="0.45">
      <c r="A294" s="25"/>
      <c r="B294" s="25"/>
      <c r="C294" s="25"/>
      <c r="D294" s="77"/>
      <c r="E294" s="24"/>
      <c r="F294" s="25"/>
      <c r="G294" s="25"/>
      <c r="H294" s="25"/>
      <c r="I294" s="25"/>
      <c r="J294" s="25"/>
      <c r="K294" s="11"/>
    </row>
    <row r="295" spans="1:11" x14ac:dyDescent="0.45">
      <c r="A295" s="25"/>
      <c r="B295" s="25"/>
      <c r="C295" s="25"/>
      <c r="D295" s="27"/>
      <c r="E295" s="28">
        <v>2</v>
      </c>
      <c r="F295" s="29">
        <v>0</v>
      </c>
      <c r="G295" s="29">
        <v>0</v>
      </c>
      <c r="H295" s="29">
        <v>0</v>
      </c>
      <c r="I295" s="30">
        <f>OR(E295&lt;&gt;0,F295&lt;&gt;0,G295&lt;&gt;0,H295&lt;&gt;0)*(E295 + (E295 = 0))*(F295 + (F295 = 0))*(G295 + (G295 = 0))*(H295 + (H295 = 0))</f>
        <v>2</v>
      </c>
      <c r="J295" s="23"/>
      <c r="K295" s="11" t="s">
        <v>429</v>
      </c>
    </row>
    <row r="296" spans="1:11" ht="6" customHeight="1" x14ac:dyDescent="0.45">
      <c r="A296" s="31"/>
      <c r="B296" s="31"/>
      <c r="C296" s="31"/>
      <c r="D296" s="32"/>
      <c r="E296" s="33"/>
      <c r="F296" s="31"/>
      <c r="G296" s="31"/>
      <c r="H296" s="31"/>
      <c r="I296" s="31"/>
      <c r="J296" s="31"/>
      <c r="K296" s="11"/>
    </row>
    <row r="297" spans="1:11" x14ac:dyDescent="0.45">
      <c r="A297" s="21" t="s">
        <v>75</v>
      </c>
      <c r="B297" s="34" t="s">
        <v>436</v>
      </c>
      <c r="C297" s="23" t="s">
        <v>1</v>
      </c>
      <c r="D297" s="77" t="s">
        <v>437</v>
      </c>
      <c r="E297" s="24"/>
      <c r="F297" s="25"/>
      <c r="G297" s="25"/>
      <c r="H297" s="25"/>
      <c r="I297" s="25"/>
      <c r="J297" s="26">
        <f>I299</f>
        <v>9</v>
      </c>
      <c r="K297" s="11"/>
    </row>
    <row r="298" spans="1:11" ht="15" customHeight="1" x14ac:dyDescent="0.45">
      <c r="A298" s="25"/>
      <c r="B298" s="25"/>
      <c r="C298" s="25"/>
      <c r="D298" s="77"/>
      <c r="E298" s="24"/>
      <c r="F298" s="25"/>
      <c r="G298" s="25"/>
      <c r="H298" s="25"/>
      <c r="I298" s="25"/>
      <c r="J298" s="25"/>
      <c r="K298" s="11"/>
    </row>
    <row r="299" spans="1:11" x14ac:dyDescent="0.45">
      <c r="A299" s="25"/>
      <c r="B299" s="25"/>
      <c r="C299" s="25"/>
      <c r="D299" s="27"/>
      <c r="E299" s="28">
        <v>9</v>
      </c>
      <c r="F299" s="29">
        <v>0</v>
      </c>
      <c r="G299" s="29">
        <v>0</v>
      </c>
      <c r="H299" s="29">
        <v>0</v>
      </c>
      <c r="I299" s="30">
        <f>OR(E299&lt;&gt;0,F299&lt;&gt;0,G299&lt;&gt;0,H299&lt;&gt;0)*(E299 + (E299 = 0))*(F299 + (F299 = 0))*(G299 + (G299 = 0))*(H299 + (H299 = 0))</f>
        <v>9</v>
      </c>
      <c r="J299" s="23"/>
      <c r="K299" s="11" t="s">
        <v>438</v>
      </c>
    </row>
    <row r="300" spans="1:11" ht="6" customHeight="1" x14ac:dyDescent="0.45">
      <c r="A300" s="31"/>
      <c r="B300" s="31"/>
      <c r="C300" s="31"/>
      <c r="D300" s="32"/>
      <c r="E300" s="33"/>
      <c r="F300" s="31"/>
      <c r="G300" s="31"/>
      <c r="H300" s="31"/>
      <c r="I300" s="31"/>
      <c r="J300" s="31"/>
      <c r="K300" s="11"/>
    </row>
    <row r="301" spans="1:11" x14ac:dyDescent="0.45">
      <c r="A301" s="21" t="s">
        <v>74</v>
      </c>
      <c r="B301" s="22" t="s">
        <v>433</v>
      </c>
      <c r="C301" s="23" t="s">
        <v>1</v>
      </c>
      <c r="D301" s="77" t="s">
        <v>434</v>
      </c>
      <c r="E301" s="24"/>
      <c r="F301" s="25"/>
      <c r="G301" s="25"/>
      <c r="H301" s="25"/>
      <c r="I301" s="25"/>
      <c r="J301" s="26">
        <f>I303</f>
        <v>9</v>
      </c>
      <c r="K301" s="11"/>
    </row>
    <row r="302" spans="1:11" ht="27.75" customHeight="1" x14ac:dyDescent="0.45">
      <c r="A302" s="25"/>
      <c r="B302" s="25"/>
      <c r="C302" s="25"/>
      <c r="D302" s="77"/>
      <c r="E302" s="24"/>
      <c r="F302" s="25"/>
      <c r="G302" s="25"/>
      <c r="H302" s="25"/>
      <c r="I302" s="25"/>
      <c r="J302" s="25"/>
      <c r="K302" s="11"/>
    </row>
    <row r="303" spans="1:11" x14ac:dyDescent="0.45">
      <c r="A303" s="25"/>
      <c r="B303" s="25"/>
      <c r="C303" s="25"/>
      <c r="D303" s="27"/>
      <c r="E303" s="28">
        <v>9</v>
      </c>
      <c r="F303" s="29">
        <v>0</v>
      </c>
      <c r="G303" s="29">
        <v>0</v>
      </c>
      <c r="H303" s="29">
        <v>0</v>
      </c>
      <c r="I303" s="30">
        <f>OR(E303&lt;&gt;0,F303&lt;&gt;0,G303&lt;&gt;0,H303&lt;&gt;0)*(E303 + (E303 = 0))*(F303 + (F303 = 0))*(G303 + (G303 = 0))*(H303 + (H303 = 0))</f>
        <v>9</v>
      </c>
      <c r="J303" s="23"/>
      <c r="K303" s="11">
        <v>230</v>
      </c>
    </row>
    <row r="304" spans="1:11" ht="6" customHeight="1" x14ac:dyDescent="0.45">
      <c r="A304" s="31"/>
      <c r="B304" s="31"/>
      <c r="C304" s="31"/>
      <c r="D304" s="32"/>
      <c r="E304" s="33"/>
      <c r="F304" s="31"/>
      <c r="G304" s="31"/>
      <c r="H304" s="31"/>
      <c r="I304" s="31"/>
      <c r="J304" s="31"/>
      <c r="K304" s="11"/>
    </row>
    <row r="305" spans="1:11" x14ac:dyDescent="0.45">
      <c r="A305" s="21" t="s">
        <v>78</v>
      </c>
      <c r="B305" s="34" t="s">
        <v>53</v>
      </c>
      <c r="C305" s="23" t="s">
        <v>1</v>
      </c>
      <c r="D305" s="77" t="s">
        <v>455</v>
      </c>
      <c r="E305" s="24"/>
      <c r="F305" s="25"/>
      <c r="G305" s="25"/>
      <c r="H305" s="25"/>
      <c r="I305" s="25"/>
      <c r="J305" s="26">
        <f>I307</f>
        <v>1</v>
      </c>
      <c r="K305" s="11"/>
    </row>
    <row r="306" spans="1:11" ht="25.5" customHeight="1" x14ac:dyDescent="0.45">
      <c r="A306" s="25"/>
      <c r="B306" s="25"/>
      <c r="C306" s="25"/>
      <c r="D306" s="77"/>
      <c r="E306" s="24"/>
      <c r="F306" s="25"/>
      <c r="G306" s="25"/>
      <c r="H306" s="25"/>
      <c r="I306" s="25"/>
      <c r="J306" s="25"/>
      <c r="K306" s="11"/>
    </row>
    <row r="307" spans="1:11" x14ac:dyDescent="0.45">
      <c r="A307" s="25"/>
      <c r="B307" s="25"/>
      <c r="C307" s="25"/>
      <c r="D307" s="27"/>
      <c r="E307" s="28">
        <v>1</v>
      </c>
      <c r="F307" s="29">
        <v>0</v>
      </c>
      <c r="G307" s="29">
        <v>0</v>
      </c>
      <c r="H307" s="29">
        <v>0</v>
      </c>
      <c r="I307" s="30">
        <f>OR(E307&lt;&gt;0,F307&lt;&gt;0,G307&lt;&gt;0,H307&lt;&gt;0)*(E307 + (E307 = 0))*(F307 + (F307 = 0))*(G307 + (G307 = 0))*(H307 + (H307 = 0))</f>
        <v>1</v>
      </c>
      <c r="J307" s="23"/>
      <c r="K307" s="11" t="s">
        <v>54</v>
      </c>
    </row>
    <row r="308" spans="1:11" ht="6" customHeight="1" x14ac:dyDescent="0.45">
      <c r="A308" s="31"/>
      <c r="B308" s="31"/>
      <c r="C308" s="31"/>
      <c r="D308" s="32"/>
      <c r="E308" s="33"/>
      <c r="F308" s="31"/>
      <c r="G308" s="31"/>
      <c r="H308" s="31"/>
      <c r="I308" s="31"/>
      <c r="J308" s="31"/>
      <c r="K308" s="11"/>
    </row>
    <row r="309" spans="1:11" x14ac:dyDescent="0.45">
      <c r="A309" s="21" t="s">
        <v>76</v>
      </c>
      <c r="B309" s="34" t="s">
        <v>456</v>
      </c>
      <c r="C309" s="23" t="s">
        <v>1</v>
      </c>
      <c r="D309" s="77" t="s">
        <v>457</v>
      </c>
      <c r="E309" s="24"/>
      <c r="F309" s="25"/>
      <c r="G309" s="25"/>
      <c r="H309" s="25"/>
      <c r="I309" s="25"/>
      <c r="J309" s="26">
        <f>I311</f>
        <v>1</v>
      </c>
      <c r="K309" s="11"/>
    </row>
    <row r="310" spans="1:11" ht="15" customHeight="1" x14ac:dyDescent="0.45">
      <c r="A310" s="25"/>
      <c r="B310" s="25"/>
      <c r="C310" s="25"/>
      <c r="D310" s="77"/>
      <c r="E310" s="24"/>
      <c r="F310" s="25"/>
      <c r="G310" s="25"/>
      <c r="H310" s="25"/>
      <c r="I310" s="25"/>
      <c r="J310" s="25"/>
      <c r="K310" s="11"/>
    </row>
    <row r="311" spans="1:11" x14ac:dyDescent="0.45">
      <c r="A311" s="25"/>
      <c r="B311" s="25"/>
      <c r="C311" s="25"/>
      <c r="D311" s="27"/>
      <c r="E311" s="28">
        <v>1</v>
      </c>
      <c r="F311" s="29">
        <v>0</v>
      </c>
      <c r="G311" s="29">
        <v>0</v>
      </c>
      <c r="H311" s="29">
        <v>0</v>
      </c>
      <c r="I311" s="30">
        <f>OR(E311&lt;&gt;0,F311&lt;&gt;0,G311&lt;&gt;0,H311&lt;&gt;0)*(E311 + (E311 = 0))*(F311 + (F311 = 0))*(G311 + (G311 = 0))*(H311 + (H311 = 0))</f>
        <v>1</v>
      </c>
      <c r="J311" s="23"/>
      <c r="K311" s="11">
        <v>580</v>
      </c>
    </row>
    <row r="312" spans="1:11" ht="6" customHeight="1" x14ac:dyDescent="0.45">
      <c r="A312" s="31"/>
      <c r="B312" s="31"/>
      <c r="C312" s="31"/>
      <c r="D312" s="32"/>
      <c r="E312" s="33"/>
      <c r="F312" s="31"/>
      <c r="G312" s="31"/>
      <c r="H312" s="31"/>
      <c r="I312" s="31"/>
      <c r="J312" s="31"/>
      <c r="K312" s="11"/>
    </row>
    <row r="313" spans="1:11" x14ac:dyDescent="0.45">
      <c r="A313" s="21" t="s">
        <v>77</v>
      </c>
      <c r="B313" s="34"/>
      <c r="C313" s="23" t="s">
        <v>1</v>
      </c>
      <c r="D313" s="77" t="s">
        <v>462</v>
      </c>
      <c r="E313" s="24"/>
      <c r="F313" s="25"/>
      <c r="G313" s="25"/>
      <c r="H313" s="25"/>
      <c r="I313" s="25"/>
      <c r="J313" s="26">
        <f>I315</f>
        <v>1</v>
      </c>
      <c r="K313" s="11"/>
    </row>
    <row r="314" spans="1:11" ht="15" customHeight="1" x14ac:dyDescent="0.45">
      <c r="A314" s="25"/>
      <c r="B314" s="25"/>
      <c r="C314" s="25"/>
      <c r="D314" s="77"/>
      <c r="E314" s="24"/>
      <c r="F314" s="25"/>
      <c r="G314" s="25"/>
      <c r="H314" s="25"/>
      <c r="I314" s="25"/>
      <c r="J314" s="25"/>
      <c r="K314" s="11"/>
    </row>
    <row r="315" spans="1:11" x14ac:dyDescent="0.45">
      <c r="A315" s="25"/>
      <c r="B315" s="25"/>
      <c r="C315" s="25"/>
      <c r="D315" s="35"/>
      <c r="E315" s="28">
        <v>1</v>
      </c>
      <c r="F315" s="29">
        <v>0</v>
      </c>
      <c r="G315" s="29">
        <v>0</v>
      </c>
      <c r="H315" s="29">
        <v>0</v>
      </c>
      <c r="I315" s="30">
        <f>OR(E315&lt;&gt;0,F315&lt;&gt;0,G315&lt;&gt;0,H315&lt;&gt;0)*(E315 + (E315 = 0))*(F315 + (F315 = 0))*(G315 + (G315 = 0))*(H315 + (H315 = 0))</f>
        <v>1</v>
      </c>
      <c r="J315" s="25"/>
      <c r="K315" s="11">
        <v>850</v>
      </c>
    </row>
    <row r="316" spans="1:11" ht="6" customHeight="1" x14ac:dyDescent="0.45">
      <c r="A316" s="31"/>
      <c r="B316" s="31"/>
      <c r="C316" s="31"/>
      <c r="D316" s="32"/>
      <c r="E316" s="33"/>
      <c r="F316" s="31"/>
      <c r="G316" s="31"/>
      <c r="H316" s="31"/>
      <c r="I316" s="31"/>
      <c r="J316" s="31"/>
      <c r="K316" s="11"/>
    </row>
    <row r="317" spans="1:11" x14ac:dyDescent="0.45">
      <c r="A317" s="21" t="s">
        <v>289</v>
      </c>
      <c r="B317" s="34" t="s">
        <v>46</v>
      </c>
      <c r="C317" s="23" t="s">
        <v>2</v>
      </c>
      <c r="D317" s="77" t="s">
        <v>463</v>
      </c>
      <c r="E317" s="24"/>
      <c r="F317" s="25"/>
      <c r="G317" s="25"/>
      <c r="H317" s="25"/>
      <c r="I317" s="25"/>
      <c r="J317" s="26">
        <f>I319</f>
        <v>25</v>
      </c>
      <c r="K317" s="11"/>
    </row>
    <row r="318" spans="1:11" ht="78.75" customHeight="1" x14ac:dyDescent="0.45">
      <c r="A318" s="25"/>
      <c r="B318" s="25"/>
      <c r="C318" s="25"/>
      <c r="D318" s="77"/>
      <c r="E318" s="24"/>
      <c r="F318" s="25"/>
      <c r="G318" s="25"/>
      <c r="H318" s="25"/>
      <c r="I318" s="25"/>
      <c r="J318" s="25"/>
      <c r="K318" s="11"/>
    </row>
    <row r="319" spans="1:11" x14ac:dyDescent="0.45">
      <c r="A319" s="25"/>
      <c r="B319" s="25"/>
      <c r="C319" s="25"/>
      <c r="D319" s="35"/>
      <c r="E319" s="28">
        <v>25</v>
      </c>
      <c r="F319" s="29">
        <v>0</v>
      </c>
      <c r="G319" s="29">
        <v>0</v>
      </c>
      <c r="H319" s="29">
        <v>0</v>
      </c>
      <c r="I319" s="30">
        <f>OR(E319&lt;&gt;0,F319&lt;&gt;0,G319&lt;&gt;0,H319&lt;&gt;0)*(E319 + (E319 = 0))*(F319 + (F319 = 0))*(G319 + (G319 = 0))*(H319 + (H319 = 0))</f>
        <v>25</v>
      </c>
      <c r="J319" s="25"/>
      <c r="K319" s="11">
        <v>42.5</v>
      </c>
    </row>
    <row r="320" spans="1:11" x14ac:dyDescent="0.45">
      <c r="A320" s="31"/>
      <c r="B320" s="31"/>
      <c r="C320" s="31"/>
      <c r="D320" s="32"/>
      <c r="E320" s="33"/>
      <c r="F320" s="31"/>
      <c r="G320" s="31"/>
      <c r="H320" s="31"/>
      <c r="I320" s="31"/>
      <c r="J320" s="31"/>
      <c r="K320" s="11"/>
    </row>
    <row r="321" spans="1:11" x14ac:dyDescent="0.45">
      <c r="A321" s="25"/>
      <c r="B321" s="25"/>
      <c r="C321" s="25"/>
      <c r="D321" s="27"/>
      <c r="E321" s="24"/>
      <c r="F321" s="25"/>
      <c r="G321" s="25"/>
      <c r="H321" s="25"/>
      <c r="I321" s="43" t="s">
        <v>14</v>
      </c>
      <c r="J321" s="26"/>
      <c r="K321" s="11"/>
    </row>
    <row r="322" spans="1:11" x14ac:dyDescent="0.45">
      <c r="A322" s="31"/>
      <c r="B322" s="31"/>
      <c r="C322" s="31"/>
      <c r="D322" s="32"/>
      <c r="E322" s="33"/>
      <c r="F322" s="31"/>
      <c r="G322" s="31"/>
      <c r="H322" s="31"/>
      <c r="I322" s="31"/>
      <c r="J322" s="31"/>
      <c r="K322" s="11"/>
    </row>
    <row r="323" spans="1:11" x14ac:dyDescent="0.45">
      <c r="A323" s="25"/>
      <c r="B323" s="25"/>
      <c r="C323" s="25"/>
      <c r="D323" s="27"/>
      <c r="E323" s="24"/>
      <c r="F323" s="25"/>
      <c r="G323" s="25"/>
      <c r="H323" s="25"/>
      <c r="I323" s="25"/>
      <c r="J323" s="25"/>
      <c r="K323" s="11"/>
    </row>
    <row r="324" spans="1:11" x14ac:dyDescent="0.45">
      <c r="A324" s="41"/>
      <c r="B324" s="41"/>
      <c r="C324" s="41"/>
      <c r="D324" s="41"/>
      <c r="E324" s="41"/>
      <c r="F324" s="41"/>
      <c r="G324" s="41"/>
      <c r="H324" s="41"/>
      <c r="I324" s="41"/>
      <c r="J324" s="41"/>
      <c r="K324" s="11"/>
    </row>
    <row r="325" spans="1:11" hidden="1" x14ac:dyDescent="0.45">
      <c r="A325" s="78" t="s">
        <v>70</v>
      </c>
      <c r="B325" s="78"/>
      <c r="C325" s="16" t="s">
        <v>8</v>
      </c>
      <c r="D325" s="78" t="s">
        <v>220</v>
      </c>
      <c r="E325" s="78"/>
      <c r="F325" s="19"/>
      <c r="G325" s="19"/>
      <c r="H325" s="19"/>
      <c r="I325" s="19"/>
      <c r="J325" s="20"/>
      <c r="K325" s="11"/>
    </row>
    <row r="326" spans="1:11" hidden="1" x14ac:dyDescent="0.45">
      <c r="A326" s="21" t="s">
        <v>58</v>
      </c>
      <c r="B326" s="22" t="s">
        <v>184</v>
      </c>
      <c r="C326" s="23" t="s">
        <v>2</v>
      </c>
      <c r="D326" s="77" t="s">
        <v>185</v>
      </c>
      <c r="E326" s="24"/>
      <c r="F326" s="25"/>
      <c r="G326" s="25"/>
      <c r="H326" s="25"/>
      <c r="I326" s="25"/>
      <c r="J326" s="26">
        <f>I328</f>
        <v>43.6</v>
      </c>
      <c r="K326" s="11"/>
    </row>
    <row r="327" spans="1:11" ht="15" hidden="1" customHeight="1" x14ac:dyDescent="0.45">
      <c r="A327" s="25"/>
      <c r="B327" s="25"/>
      <c r="C327" s="25"/>
      <c r="D327" s="77"/>
      <c r="E327" s="24"/>
      <c r="F327" s="25"/>
      <c r="G327" s="25"/>
      <c r="H327" s="25"/>
      <c r="I327" s="25"/>
      <c r="J327" s="25"/>
      <c r="K327" s="11" t="s">
        <v>186</v>
      </c>
    </row>
    <row r="328" spans="1:11" hidden="1" x14ac:dyDescent="0.45">
      <c r="A328" s="25"/>
      <c r="B328" s="25"/>
      <c r="C328" s="25"/>
      <c r="D328" s="27"/>
      <c r="E328" s="28">
        <v>1</v>
      </c>
      <c r="F328" s="29">
        <v>43.6</v>
      </c>
      <c r="G328" s="29">
        <v>0</v>
      </c>
      <c r="H328" s="29">
        <v>0</v>
      </c>
      <c r="I328" s="30">
        <f>OR(E328&lt;&gt;0,F328&lt;&gt;0,G328&lt;&gt;0,H328&lt;&gt;0)*(E328 + (E328 = 0))*(F328 + (F328 = 0))*(G328 + (G328 = 0))*(H328 + (H328 = 0))</f>
        <v>43.6</v>
      </c>
      <c r="J328" s="23"/>
      <c r="K328" s="11"/>
    </row>
    <row r="329" spans="1:11" ht="6" hidden="1" customHeight="1" x14ac:dyDescent="0.45">
      <c r="A329" s="31"/>
      <c r="B329" s="31"/>
      <c r="C329" s="31"/>
      <c r="D329" s="32"/>
      <c r="E329" s="33"/>
      <c r="F329" s="31"/>
      <c r="G329" s="31"/>
      <c r="H329" s="31"/>
      <c r="I329" s="31"/>
      <c r="J329" s="31"/>
      <c r="K329" s="11"/>
    </row>
    <row r="330" spans="1:11" hidden="1" x14ac:dyDescent="0.45">
      <c r="A330" s="21" t="s">
        <v>59</v>
      </c>
      <c r="B330" s="22" t="s">
        <v>221</v>
      </c>
      <c r="C330" s="23" t="s">
        <v>2</v>
      </c>
      <c r="D330" s="77" t="s">
        <v>222</v>
      </c>
      <c r="E330" s="24"/>
      <c r="F330" s="25"/>
      <c r="G330" s="25"/>
      <c r="H330" s="25"/>
      <c r="I330" s="25"/>
      <c r="J330" s="26">
        <f>I332</f>
        <v>1</v>
      </c>
      <c r="K330" s="11"/>
    </row>
    <row r="331" spans="1:11" ht="55.5" hidden="1" customHeight="1" x14ac:dyDescent="0.45">
      <c r="A331" s="25"/>
      <c r="B331" s="25"/>
      <c r="C331" s="25"/>
      <c r="D331" s="77"/>
      <c r="E331" s="24"/>
      <c r="F331" s="25"/>
      <c r="G331" s="25"/>
      <c r="H331" s="25"/>
      <c r="I331" s="25"/>
      <c r="J331" s="25"/>
      <c r="K331" s="11" t="s">
        <v>223</v>
      </c>
    </row>
    <row r="332" spans="1:11" hidden="1" x14ac:dyDescent="0.45">
      <c r="A332" s="25"/>
      <c r="B332" s="25"/>
      <c r="C332" s="25"/>
      <c r="D332" s="27"/>
      <c r="E332" s="28">
        <v>1</v>
      </c>
      <c r="F332" s="29">
        <v>0</v>
      </c>
      <c r="G332" s="29">
        <v>0</v>
      </c>
      <c r="H332" s="29">
        <v>0</v>
      </c>
      <c r="I332" s="30">
        <f>OR(E332&lt;&gt;0,F332&lt;&gt;0,G332&lt;&gt;0,H332&lt;&gt;0)*(E332 + (E332 = 0))*(F332 + (F332 = 0))*(G332 + (G332 = 0))*(H332 + (H332 = 0))</f>
        <v>1</v>
      </c>
      <c r="J332" s="23"/>
      <c r="K332" s="11"/>
    </row>
    <row r="333" spans="1:11" ht="6" hidden="1" customHeight="1" x14ac:dyDescent="0.45">
      <c r="A333" s="31"/>
      <c r="B333" s="31"/>
      <c r="C333" s="31"/>
      <c r="D333" s="32"/>
      <c r="E333" s="33"/>
      <c r="F333" s="31"/>
      <c r="G333" s="31"/>
      <c r="H333" s="31"/>
      <c r="I333" s="31"/>
      <c r="J333" s="31"/>
      <c r="K333" s="11"/>
    </row>
    <row r="334" spans="1:11" hidden="1" x14ac:dyDescent="0.45">
      <c r="A334" s="21" t="s">
        <v>60</v>
      </c>
      <c r="B334" s="22" t="s">
        <v>187</v>
      </c>
      <c r="C334" s="23" t="s">
        <v>2</v>
      </c>
      <c r="D334" s="77" t="s">
        <v>188</v>
      </c>
      <c r="E334" s="24"/>
      <c r="F334" s="25"/>
      <c r="G334" s="25"/>
      <c r="H334" s="25"/>
      <c r="I334" s="25"/>
      <c r="J334" s="26">
        <f>I336</f>
        <v>1</v>
      </c>
      <c r="K334" s="11"/>
    </row>
    <row r="335" spans="1:11" ht="39.75" hidden="1" customHeight="1" x14ac:dyDescent="0.45">
      <c r="A335" s="25"/>
      <c r="B335" s="25"/>
      <c r="C335" s="25"/>
      <c r="D335" s="77"/>
      <c r="E335" s="24"/>
      <c r="F335" s="25"/>
      <c r="G335" s="25"/>
      <c r="H335" s="25"/>
      <c r="I335" s="25"/>
      <c r="J335" s="25"/>
      <c r="K335" s="11" t="s">
        <v>189</v>
      </c>
    </row>
    <row r="336" spans="1:11" hidden="1" x14ac:dyDescent="0.45">
      <c r="A336" s="25"/>
      <c r="B336" s="25"/>
      <c r="C336" s="25"/>
      <c r="D336" s="27"/>
      <c r="E336" s="28">
        <v>1</v>
      </c>
      <c r="F336" s="29">
        <v>0</v>
      </c>
      <c r="G336" s="29">
        <v>0</v>
      </c>
      <c r="H336" s="29">
        <v>0</v>
      </c>
      <c r="I336" s="30">
        <f>OR(E336&lt;&gt;0,F336&lt;&gt;0,G336&lt;&gt;0,H336&lt;&gt;0)*(E336 + (E336 = 0))*(F336 + (F336 = 0))*(G336 + (G336 = 0))*(H336 + (H336 = 0))</f>
        <v>1</v>
      </c>
      <c r="J336" s="23"/>
      <c r="K336" s="11"/>
    </row>
    <row r="337" spans="1:11" ht="6" hidden="1" customHeight="1" x14ac:dyDescent="0.45">
      <c r="A337" s="31"/>
      <c r="B337" s="31"/>
      <c r="C337" s="31"/>
      <c r="D337" s="32"/>
      <c r="E337" s="33"/>
      <c r="F337" s="31"/>
      <c r="G337" s="31"/>
      <c r="H337" s="31"/>
      <c r="I337" s="31"/>
      <c r="J337" s="31"/>
      <c r="K337" s="11"/>
    </row>
    <row r="338" spans="1:11" hidden="1" x14ac:dyDescent="0.45">
      <c r="A338" s="21" t="s">
        <v>61</v>
      </c>
      <c r="B338" s="34"/>
      <c r="C338" s="23" t="s">
        <v>9</v>
      </c>
      <c r="D338" s="77" t="s">
        <v>224</v>
      </c>
      <c r="E338" s="24"/>
      <c r="F338" s="25"/>
      <c r="G338" s="25"/>
      <c r="H338" s="25"/>
      <c r="I338" s="25"/>
      <c r="J338" s="26">
        <f>I340</f>
        <v>1</v>
      </c>
      <c r="K338" s="11"/>
    </row>
    <row r="339" spans="1:11" ht="80.25" hidden="1" customHeight="1" x14ac:dyDescent="0.45">
      <c r="A339" s="25"/>
      <c r="B339" s="25"/>
      <c r="C339" s="25"/>
      <c r="D339" s="77"/>
      <c r="E339" s="24"/>
      <c r="F339" s="25"/>
      <c r="G339" s="25"/>
      <c r="H339" s="25"/>
      <c r="I339" s="25"/>
      <c r="J339" s="25"/>
      <c r="K339" s="11"/>
    </row>
    <row r="340" spans="1:11" hidden="1" x14ac:dyDescent="0.45">
      <c r="A340" s="25"/>
      <c r="B340" s="25"/>
      <c r="C340" s="25"/>
      <c r="D340" s="27"/>
      <c r="E340" s="28">
        <v>1</v>
      </c>
      <c r="F340" s="29">
        <v>0</v>
      </c>
      <c r="G340" s="29">
        <v>0</v>
      </c>
      <c r="H340" s="29">
        <v>0</v>
      </c>
      <c r="I340" s="30">
        <f>OR(E340&lt;&gt;0,F340&lt;&gt;0,G340&lt;&gt;0,H340&lt;&gt;0)*(E340 + (E340 = 0))*(F340 + (F340 = 0))*(G340 + (G340 = 0))*(H340 + (H340 = 0))</f>
        <v>1</v>
      </c>
      <c r="J340" s="23"/>
      <c r="K340" s="11"/>
    </row>
    <row r="341" spans="1:11" ht="6" hidden="1" customHeight="1" x14ac:dyDescent="0.45">
      <c r="A341" s="31"/>
      <c r="B341" s="31"/>
      <c r="C341" s="31"/>
      <c r="D341" s="32"/>
      <c r="E341" s="33"/>
      <c r="F341" s="31"/>
      <c r="G341" s="31"/>
      <c r="H341" s="31"/>
      <c r="I341" s="31"/>
      <c r="J341" s="31"/>
      <c r="K341" s="11"/>
    </row>
    <row r="342" spans="1:11" hidden="1" x14ac:dyDescent="0.45">
      <c r="A342" s="21" t="s">
        <v>62</v>
      </c>
      <c r="B342" s="22" t="s">
        <v>207</v>
      </c>
      <c r="C342" s="23" t="s">
        <v>1</v>
      </c>
      <c r="D342" s="77" t="s">
        <v>208</v>
      </c>
      <c r="E342" s="24"/>
      <c r="F342" s="25"/>
      <c r="G342" s="25"/>
      <c r="H342" s="25"/>
      <c r="I342" s="25"/>
      <c r="J342" s="26">
        <f>I344</f>
        <v>1</v>
      </c>
      <c r="K342" s="11"/>
    </row>
    <row r="343" spans="1:11" ht="54.75" hidden="1" customHeight="1" x14ac:dyDescent="0.45">
      <c r="A343" s="25"/>
      <c r="B343" s="25"/>
      <c r="C343" s="25"/>
      <c r="D343" s="77"/>
      <c r="E343" s="24"/>
      <c r="F343" s="25"/>
      <c r="G343" s="25"/>
      <c r="H343" s="25"/>
      <c r="I343" s="25"/>
      <c r="J343" s="25"/>
      <c r="K343" s="11" t="s">
        <v>209</v>
      </c>
    </row>
    <row r="344" spans="1:11" hidden="1" x14ac:dyDescent="0.45">
      <c r="A344" s="25"/>
      <c r="B344" s="25"/>
      <c r="C344" s="25"/>
      <c r="D344" s="42"/>
      <c r="E344" s="28">
        <v>1</v>
      </c>
      <c r="F344" s="29">
        <v>0</v>
      </c>
      <c r="G344" s="29">
        <v>0</v>
      </c>
      <c r="H344" s="29">
        <v>0</v>
      </c>
      <c r="I344" s="30">
        <f>OR(E344&lt;&gt;0,F344&lt;&gt;0,G344&lt;&gt;0,H344&lt;&gt;0)*(E344 + (E344 = 0))*(F344 + (F344 = 0))*(G344 + (G344 = 0))*(H344 + (H344 = 0))</f>
        <v>1</v>
      </c>
      <c r="J344" s="23"/>
      <c r="K344" s="11"/>
    </row>
    <row r="345" spans="1:11" ht="6" hidden="1" customHeight="1" x14ac:dyDescent="0.45">
      <c r="A345" s="31"/>
      <c r="B345" s="31"/>
      <c r="C345" s="31"/>
      <c r="D345" s="32"/>
      <c r="E345" s="33"/>
      <c r="F345" s="31"/>
      <c r="G345" s="31"/>
      <c r="H345" s="31"/>
      <c r="I345" s="31"/>
      <c r="J345" s="31"/>
      <c r="K345" s="11"/>
    </row>
    <row r="346" spans="1:11" hidden="1" x14ac:dyDescent="0.45">
      <c r="A346" s="21" t="s">
        <v>63</v>
      </c>
      <c r="B346" s="22" t="s">
        <v>210</v>
      </c>
      <c r="C346" s="23" t="s">
        <v>1</v>
      </c>
      <c r="D346" s="77" t="s">
        <v>211</v>
      </c>
      <c r="E346" s="24"/>
      <c r="F346" s="25"/>
      <c r="G346" s="25"/>
      <c r="H346" s="25"/>
      <c r="I346" s="25"/>
      <c r="J346" s="26">
        <f>I348</f>
        <v>1</v>
      </c>
      <c r="K346" s="11"/>
    </row>
    <row r="347" spans="1:11" ht="27.75" hidden="1" customHeight="1" x14ac:dyDescent="0.45">
      <c r="A347" s="25"/>
      <c r="B347" s="25"/>
      <c r="C347" s="25"/>
      <c r="D347" s="77"/>
      <c r="E347" s="24"/>
      <c r="F347" s="25"/>
      <c r="G347" s="25"/>
      <c r="H347" s="25"/>
      <c r="I347" s="25"/>
      <c r="J347" s="25"/>
      <c r="K347" s="11" t="s">
        <v>212</v>
      </c>
    </row>
    <row r="348" spans="1:11" hidden="1" x14ac:dyDescent="0.45">
      <c r="A348" s="25"/>
      <c r="B348" s="25"/>
      <c r="C348" s="25"/>
      <c r="D348" s="42"/>
      <c r="E348" s="28">
        <v>1</v>
      </c>
      <c r="F348" s="29">
        <v>0</v>
      </c>
      <c r="G348" s="29">
        <v>0</v>
      </c>
      <c r="H348" s="29">
        <v>0</v>
      </c>
      <c r="I348" s="30">
        <f>OR(E348&lt;&gt;0,F348&lt;&gt;0,G348&lt;&gt;0,H348&lt;&gt;0)*(E348 + (E348 = 0))*(F348 + (F348 = 0))*(G348 + (G348 = 0))*(H348 + (H348 = 0))</f>
        <v>1</v>
      </c>
      <c r="J348" s="23"/>
      <c r="K348" s="11"/>
    </row>
    <row r="349" spans="1:11" ht="6" hidden="1" customHeight="1" x14ac:dyDescent="0.45">
      <c r="A349" s="31"/>
      <c r="B349" s="31"/>
      <c r="C349" s="31"/>
      <c r="D349" s="32"/>
      <c r="E349" s="33"/>
      <c r="F349" s="31"/>
      <c r="G349" s="31"/>
      <c r="H349" s="31"/>
      <c r="I349" s="31"/>
      <c r="J349" s="31"/>
      <c r="K349" s="11"/>
    </row>
    <row r="350" spans="1:11" hidden="1" x14ac:dyDescent="0.45">
      <c r="A350" s="21" t="s">
        <v>64</v>
      </c>
      <c r="B350" s="22" t="s">
        <v>225</v>
      </c>
      <c r="C350" s="23" t="s">
        <v>1</v>
      </c>
      <c r="D350" s="77" t="s">
        <v>226</v>
      </c>
      <c r="E350" s="24"/>
      <c r="F350" s="25"/>
      <c r="G350" s="25"/>
      <c r="H350" s="25"/>
      <c r="I350" s="25"/>
      <c r="J350" s="26">
        <f>I352</f>
        <v>1</v>
      </c>
      <c r="K350" s="11"/>
    </row>
    <row r="351" spans="1:11" ht="28.5" hidden="1" customHeight="1" x14ac:dyDescent="0.45">
      <c r="A351" s="25"/>
      <c r="B351" s="25"/>
      <c r="C351" s="25"/>
      <c r="D351" s="77"/>
      <c r="E351" s="24"/>
      <c r="F351" s="25"/>
      <c r="G351" s="25"/>
      <c r="H351" s="25"/>
      <c r="I351" s="25"/>
      <c r="J351" s="25"/>
      <c r="K351" s="11"/>
    </row>
    <row r="352" spans="1:11" hidden="1" x14ac:dyDescent="0.45">
      <c r="A352" s="25"/>
      <c r="B352" s="25"/>
      <c r="C352" s="25"/>
      <c r="D352" s="42" t="s">
        <v>248</v>
      </c>
      <c r="E352" s="28">
        <v>1</v>
      </c>
      <c r="F352" s="29">
        <v>0</v>
      </c>
      <c r="G352" s="29">
        <v>0</v>
      </c>
      <c r="H352" s="29">
        <v>0</v>
      </c>
      <c r="I352" s="30">
        <f>OR(E352&lt;&gt;0,F352&lt;&gt;0,G352&lt;&gt;0,H352&lt;&gt;0)*(E352 + (E352 = 0))*(F352 + (F352 = 0))*(G352 + (G352 = 0))*(H352 + (H352 = 0))</f>
        <v>1</v>
      </c>
      <c r="J352" s="23"/>
      <c r="K352" s="11" t="s">
        <v>227</v>
      </c>
    </row>
    <row r="353" spans="1:11" hidden="1" x14ac:dyDescent="0.45">
      <c r="A353" s="25"/>
      <c r="B353" s="25"/>
      <c r="C353" s="25"/>
      <c r="D353" s="42" t="s">
        <v>249</v>
      </c>
      <c r="E353" s="28">
        <v>1</v>
      </c>
      <c r="F353" s="29">
        <v>0</v>
      </c>
      <c r="G353" s="29">
        <v>0</v>
      </c>
      <c r="H353" s="29">
        <v>0</v>
      </c>
      <c r="I353" s="30">
        <f>OR(E353&lt;&gt;0,F353&lt;&gt;0,G353&lt;&gt;0,H353&lt;&gt;0)*(E353 + (E353 = 0))*(F353 + (F353 = 0))*(G353 + (G353 = 0))*(H353 + (H353 = 0))</f>
        <v>1</v>
      </c>
      <c r="J353" s="23"/>
      <c r="K353" s="11"/>
    </row>
    <row r="354" spans="1:11" ht="6" hidden="1" customHeight="1" x14ac:dyDescent="0.45">
      <c r="A354" s="31"/>
      <c r="B354" s="31"/>
      <c r="C354" s="31"/>
      <c r="D354" s="32"/>
      <c r="E354" s="33"/>
      <c r="F354" s="31"/>
      <c r="G354" s="31"/>
      <c r="H354" s="31"/>
      <c r="I354" s="31"/>
      <c r="J354" s="31"/>
      <c r="K354" s="11"/>
    </row>
    <row r="355" spans="1:11" hidden="1" x14ac:dyDescent="0.45">
      <c r="A355" s="21" t="s">
        <v>65</v>
      </c>
      <c r="B355" s="22" t="s">
        <v>235</v>
      </c>
      <c r="C355" s="23" t="s">
        <v>1</v>
      </c>
      <c r="D355" s="79" t="s">
        <v>236</v>
      </c>
      <c r="E355" s="24"/>
      <c r="F355" s="25"/>
      <c r="G355" s="25"/>
      <c r="H355" s="25"/>
      <c r="I355" s="25"/>
      <c r="J355" s="26">
        <f>I357</f>
        <v>1</v>
      </c>
      <c r="K355" s="11"/>
    </row>
    <row r="356" spans="1:11" ht="14.25" hidden="1" customHeight="1" x14ac:dyDescent="0.45">
      <c r="A356" s="25"/>
      <c r="B356" s="25"/>
      <c r="C356" s="25"/>
      <c r="D356" s="79"/>
      <c r="E356" s="24"/>
      <c r="F356" s="25"/>
      <c r="G356" s="25"/>
      <c r="H356" s="25"/>
      <c r="I356" s="25"/>
      <c r="J356" s="25"/>
      <c r="K356" s="11"/>
    </row>
    <row r="357" spans="1:11" hidden="1" x14ac:dyDescent="0.45">
      <c r="A357" s="25"/>
      <c r="B357" s="25"/>
      <c r="C357" s="25"/>
      <c r="D357" s="27"/>
      <c r="E357" s="28">
        <v>1</v>
      </c>
      <c r="F357" s="29">
        <v>0</v>
      </c>
      <c r="G357" s="29">
        <v>0</v>
      </c>
      <c r="H357" s="29">
        <v>0</v>
      </c>
      <c r="I357" s="30">
        <f>OR(E357&lt;&gt;0,F357&lt;&gt;0,G357&lt;&gt;0,H357&lt;&gt;0)*(E357 + (E357 = 0))*(F357 + (F357 = 0))*(G357 + (G357 = 0))*(H357 + (H357 = 0))</f>
        <v>1</v>
      </c>
      <c r="J357" s="23"/>
      <c r="K357" s="11" t="s">
        <v>237</v>
      </c>
    </row>
    <row r="358" spans="1:11" ht="6" hidden="1" customHeight="1" x14ac:dyDescent="0.45">
      <c r="A358" s="31"/>
      <c r="B358" s="31"/>
      <c r="C358" s="31"/>
      <c r="D358" s="32"/>
      <c r="E358" s="33"/>
      <c r="F358" s="31"/>
      <c r="G358" s="31"/>
      <c r="H358" s="31"/>
      <c r="I358" s="31"/>
      <c r="J358" s="31"/>
      <c r="K358" s="11"/>
    </row>
    <row r="359" spans="1:11" hidden="1" x14ac:dyDescent="0.45">
      <c r="A359" s="21" t="s">
        <v>73</v>
      </c>
      <c r="B359" s="22" t="s">
        <v>238</v>
      </c>
      <c r="C359" s="23" t="s">
        <v>1</v>
      </c>
      <c r="D359" s="77" t="s">
        <v>239</v>
      </c>
      <c r="E359" s="24"/>
      <c r="F359" s="25"/>
      <c r="G359" s="25"/>
      <c r="H359" s="25"/>
      <c r="I359" s="25"/>
      <c r="J359" s="26">
        <f>I361</f>
        <v>1</v>
      </c>
      <c r="K359" s="11"/>
    </row>
    <row r="360" spans="1:11" ht="41.25" hidden="1" customHeight="1" x14ac:dyDescent="0.45">
      <c r="A360" s="25"/>
      <c r="B360" s="25"/>
      <c r="C360" s="25"/>
      <c r="D360" s="77"/>
      <c r="E360" s="24"/>
      <c r="F360" s="25"/>
      <c r="G360" s="25"/>
      <c r="H360" s="25"/>
      <c r="I360" s="25"/>
      <c r="J360" s="25"/>
      <c r="K360" s="11"/>
    </row>
    <row r="361" spans="1:11" hidden="1" x14ac:dyDescent="0.45">
      <c r="A361" s="25"/>
      <c r="B361" s="25"/>
      <c r="C361" s="25"/>
      <c r="D361" s="27"/>
      <c r="E361" s="28">
        <v>1</v>
      </c>
      <c r="F361" s="29">
        <v>0</v>
      </c>
      <c r="G361" s="29">
        <v>0</v>
      </c>
      <c r="H361" s="29">
        <v>0</v>
      </c>
      <c r="I361" s="30">
        <f>OR(E361&lt;&gt;0,F361&lt;&gt;0,G361&lt;&gt;0,H361&lt;&gt;0)*(E361 + (E361 = 0))*(F361 + (F361 = 0))*(G361 + (G361 = 0))*(H361 + (H361 = 0))</f>
        <v>1</v>
      </c>
      <c r="J361" s="23"/>
      <c r="K361" s="11" t="s">
        <v>240</v>
      </c>
    </row>
    <row r="362" spans="1:11" hidden="1" x14ac:dyDescent="0.45">
      <c r="A362" s="31"/>
      <c r="B362" s="31"/>
      <c r="C362" s="31"/>
      <c r="D362" s="32"/>
      <c r="E362" s="33"/>
      <c r="F362" s="31"/>
      <c r="G362" s="31"/>
      <c r="H362" s="31"/>
      <c r="I362" s="31"/>
      <c r="J362" s="31"/>
      <c r="K362" s="11"/>
    </row>
    <row r="363" spans="1:11" hidden="1" x14ac:dyDescent="0.45">
      <c r="A363" s="25"/>
      <c r="B363" s="25"/>
      <c r="C363" s="25"/>
      <c r="D363" s="27"/>
      <c r="E363" s="24"/>
      <c r="F363" s="25"/>
      <c r="G363" s="25"/>
      <c r="H363" s="25"/>
      <c r="I363" s="43" t="s">
        <v>15</v>
      </c>
      <c r="J363" s="26"/>
      <c r="K363" s="11"/>
    </row>
    <row r="364" spans="1:11" hidden="1" x14ac:dyDescent="0.45">
      <c r="A364" s="31"/>
      <c r="B364" s="31"/>
      <c r="C364" s="31"/>
      <c r="D364" s="32"/>
      <c r="E364" s="33"/>
      <c r="F364" s="31"/>
      <c r="G364" s="31"/>
      <c r="H364" s="31"/>
      <c r="I364" s="31"/>
      <c r="J364" s="31"/>
      <c r="K364" s="11"/>
    </row>
    <row r="365" spans="1:11" hidden="1" x14ac:dyDescent="0.45">
      <c r="A365" s="25"/>
      <c r="B365" s="25"/>
      <c r="C365" s="25"/>
      <c r="D365" s="27"/>
      <c r="E365" s="24"/>
      <c r="F365" s="25"/>
      <c r="G365" s="25"/>
      <c r="H365" s="25"/>
      <c r="I365" s="25"/>
      <c r="J365" s="25"/>
      <c r="K365" s="11"/>
    </row>
    <row r="366" spans="1:11" hidden="1" x14ac:dyDescent="0.45">
      <c r="A366" s="41"/>
      <c r="B366" s="41"/>
      <c r="C366" s="41"/>
      <c r="D366" s="41"/>
      <c r="E366" s="41"/>
      <c r="F366" s="41"/>
      <c r="G366" s="41"/>
      <c r="H366" s="41"/>
      <c r="I366" s="41"/>
      <c r="J366" s="41"/>
      <c r="K366" s="11"/>
    </row>
    <row r="367" spans="1:11" hidden="1" x14ac:dyDescent="0.45">
      <c r="A367" s="78" t="s">
        <v>71</v>
      </c>
      <c r="B367" s="78"/>
      <c r="C367" s="16" t="s">
        <v>8</v>
      </c>
      <c r="D367" s="78" t="s">
        <v>228</v>
      </c>
      <c r="E367" s="78"/>
      <c r="F367" s="19"/>
      <c r="G367" s="19"/>
      <c r="H367" s="19"/>
      <c r="I367" s="19"/>
      <c r="J367" s="20"/>
      <c r="K367" s="11"/>
    </row>
    <row r="368" spans="1:11" hidden="1" x14ac:dyDescent="0.45">
      <c r="A368" s="21" t="s">
        <v>58</v>
      </c>
      <c r="B368" s="22" t="s">
        <v>184</v>
      </c>
      <c r="C368" s="23" t="s">
        <v>2</v>
      </c>
      <c r="D368" s="77" t="s">
        <v>185</v>
      </c>
      <c r="E368" s="24"/>
      <c r="F368" s="25"/>
      <c r="G368" s="25"/>
      <c r="H368" s="25"/>
      <c r="I368" s="25"/>
      <c r="J368" s="26">
        <f>I370</f>
        <v>43.6</v>
      </c>
      <c r="K368" s="11"/>
    </row>
    <row r="369" spans="1:11" ht="15" hidden="1" customHeight="1" x14ac:dyDescent="0.45">
      <c r="A369" s="25"/>
      <c r="B369" s="25"/>
      <c r="C369" s="25"/>
      <c r="D369" s="77"/>
      <c r="E369" s="24"/>
      <c r="F369" s="25"/>
      <c r="G369" s="25"/>
      <c r="H369" s="25"/>
      <c r="I369" s="25"/>
      <c r="J369" s="25"/>
      <c r="K369" s="11" t="s">
        <v>186</v>
      </c>
    </row>
    <row r="370" spans="1:11" hidden="1" x14ac:dyDescent="0.45">
      <c r="A370" s="25"/>
      <c r="B370" s="25"/>
      <c r="C370" s="25"/>
      <c r="D370" s="27"/>
      <c r="E370" s="28">
        <v>1</v>
      </c>
      <c r="F370" s="29">
        <v>43.6</v>
      </c>
      <c r="G370" s="29">
        <v>0</v>
      </c>
      <c r="H370" s="29">
        <v>0</v>
      </c>
      <c r="I370" s="30">
        <f>OR(E370&lt;&gt;0,F370&lt;&gt;0,G370&lt;&gt;0,H370&lt;&gt;0)*(E370 + (E370 = 0))*(F370 + (F370 = 0))*(G370 + (G370 = 0))*(H370 + (H370 = 0))</f>
        <v>43.6</v>
      </c>
      <c r="J370" s="23"/>
      <c r="K370" s="11"/>
    </row>
    <row r="371" spans="1:11" ht="6" hidden="1" customHeight="1" x14ac:dyDescent="0.45">
      <c r="A371" s="31"/>
      <c r="B371" s="31"/>
      <c r="C371" s="31"/>
      <c r="D371" s="32"/>
      <c r="E371" s="33"/>
      <c r="F371" s="31"/>
      <c r="G371" s="31"/>
      <c r="H371" s="31"/>
      <c r="I371" s="31"/>
      <c r="J371" s="31"/>
      <c r="K371" s="11"/>
    </row>
    <row r="372" spans="1:11" hidden="1" x14ac:dyDescent="0.45">
      <c r="A372" s="21" t="s">
        <v>59</v>
      </c>
      <c r="B372" s="34" t="s">
        <v>229</v>
      </c>
      <c r="C372" s="23" t="s">
        <v>2</v>
      </c>
      <c r="D372" s="77" t="s">
        <v>230</v>
      </c>
      <c r="E372" s="24"/>
      <c r="F372" s="25"/>
      <c r="G372" s="25"/>
      <c r="H372" s="25"/>
      <c r="I372" s="25"/>
      <c r="J372" s="26">
        <f>I374</f>
        <v>1</v>
      </c>
      <c r="K372" s="11"/>
    </row>
    <row r="373" spans="1:11" ht="53.25" hidden="1" customHeight="1" x14ac:dyDescent="0.45">
      <c r="A373" s="25"/>
      <c r="B373" s="25"/>
      <c r="C373" s="25"/>
      <c r="D373" s="77"/>
      <c r="E373" s="24"/>
      <c r="F373" s="25"/>
      <c r="G373" s="25"/>
      <c r="H373" s="25"/>
      <c r="I373" s="25"/>
      <c r="J373" s="25"/>
      <c r="K373" s="11"/>
    </row>
    <row r="374" spans="1:11" hidden="1" x14ac:dyDescent="0.45">
      <c r="A374" s="25"/>
      <c r="B374" s="25"/>
      <c r="C374" s="25"/>
      <c r="D374" s="27"/>
      <c r="E374" s="28">
        <v>1</v>
      </c>
      <c r="F374" s="29">
        <v>0</v>
      </c>
      <c r="G374" s="29">
        <v>0</v>
      </c>
      <c r="H374" s="29">
        <v>0</v>
      </c>
      <c r="I374" s="30">
        <f>OR(E374&lt;&gt;0,F374&lt;&gt;0,G374&lt;&gt;0,H374&lt;&gt;0)*(E374 + (E374 = 0))*(F374 + (F374 = 0))*(G374 + (G374 = 0))*(H374 + (H374 = 0))</f>
        <v>1</v>
      </c>
      <c r="J374" s="23"/>
      <c r="K374" s="11" t="s">
        <v>231</v>
      </c>
    </row>
    <row r="375" spans="1:11" ht="6" hidden="1" customHeight="1" x14ac:dyDescent="0.45">
      <c r="A375" s="31"/>
      <c r="B375" s="31"/>
      <c r="C375" s="31"/>
      <c r="D375" s="32"/>
      <c r="E375" s="33"/>
      <c r="F375" s="31"/>
      <c r="G375" s="31"/>
      <c r="H375" s="31"/>
      <c r="I375" s="31"/>
      <c r="J375" s="31"/>
      <c r="K375" s="11"/>
    </row>
    <row r="376" spans="1:11" hidden="1" x14ac:dyDescent="0.45">
      <c r="A376" s="21" t="s">
        <v>60</v>
      </c>
      <c r="B376" s="22" t="s">
        <v>232</v>
      </c>
      <c r="C376" s="23" t="s">
        <v>1</v>
      </c>
      <c r="D376" s="77" t="s">
        <v>233</v>
      </c>
      <c r="E376" s="24"/>
      <c r="F376" s="25"/>
      <c r="G376" s="25"/>
      <c r="H376" s="25"/>
      <c r="I376" s="25"/>
      <c r="J376" s="26">
        <f>I378</f>
        <v>1</v>
      </c>
      <c r="K376" s="11"/>
    </row>
    <row r="377" spans="1:11" ht="54.75" hidden="1" customHeight="1" x14ac:dyDescent="0.45">
      <c r="A377" s="25"/>
      <c r="B377" s="25"/>
      <c r="C377" s="25"/>
      <c r="D377" s="77"/>
      <c r="E377" s="24"/>
      <c r="F377" s="25"/>
      <c r="G377" s="25"/>
      <c r="H377" s="25"/>
      <c r="I377" s="25"/>
      <c r="J377" s="25"/>
      <c r="K377" s="11" t="s">
        <v>234</v>
      </c>
    </row>
    <row r="378" spans="1:11" hidden="1" x14ac:dyDescent="0.45">
      <c r="A378" s="25"/>
      <c r="B378" s="25"/>
      <c r="C378" s="25"/>
      <c r="D378" s="42"/>
      <c r="E378" s="28">
        <v>1</v>
      </c>
      <c r="F378" s="29">
        <v>0</v>
      </c>
      <c r="G378" s="29">
        <v>0</v>
      </c>
      <c r="H378" s="29">
        <v>0</v>
      </c>
      <c r="I378" s="30">
        <f>OR(E378&lt;&gt;0,F378&lt;&gt;0,G378&lt;&gt;0,H378&lt;&gt;0)*(E378 + (E378 = 0))*(F378 + (F378 = 0))*(G378 + (G378 = 0))*(H378 + (H378 = 0))</f>
        <v>1</v>
      </c>
      <c r="J378" s="23"/>
      <c r="K378" s="11"/>
    </row>
    <row r="379" spans="1:11" ht="6" hidden="1" customHeight="1" x14ac:dyDescent="0.45">
      <c r="A379" s="31"/>
      <c r="B379" s="31"/>
      <c r="C379" s="31"/>
      <c r="D379" s="32"/>
      <c r="E379" s="33"/>
      <c r="F379" s="31"/>
      <c r="G379" s="31"/>
      <c r="H379" s="31"/>
      <c r="I379" s="31"/>
      <c r="J379" s="31"/>
      <c r="K379" s="11"/>
    </row>
    <row r="380" spans="1:11" hidden="1" x14ac:dyDescent="0.45">
      <c r="A380" s="21" t="s">
        <v>61</v>
      </c>
      <c r="B380" s="22" t="s">
        <v>210</v>
      </c>
      <c r="C380" s="23" t="s">
        <v>1</v>
      </c>
      <c r="D380" s="77" t="s">
        <v>211</v>
      </c>
      <c r="E380" s="24"/>
      <c r="F380" s="25"/>
      <c r="G380" s="25"/>
      <c r="H380" s="25"/>
      <c r="I380" s="25"/>
      <c r="J380" s="26">
        <f>I382</f>
        <v>2</v>
      </c>
      <c r="K380" s="11"/>
    </row>
    <row r="381" spans="1:11" ht="27.75" hidden="1" customHeight="1" x14ac:dyDescent="0.45">
      <c r="A381" s="25"/>
      <c r="B381" s="25"/>
      <c r="C381" s="25"/>
      <c r="D381" s="77"/>
      <c r="E381" s="24"/>
      <c r="F381" s="25"/>
      <c r="G381" s="25"/>
      <c r="H381" s="25"/>
      <c r="I381" s="25"/>
      <c r="J381" s="25"/>
      <c r="K381" s="11" t="s">
        <v>212</v>
      </c>
    </row>
    <row r="382" spans="1:11" hidden="1" x14ac:dyDescent="0.45">
      <c r="A382" s="25"/>
      <c r="B382" s="25"/>
      <c r="C382" s="25"/>
      <c r="D382" s="42"/>
      <c r="E382" s="28">
        <v>2</v>
      </c>
      <c r="F382" s="29">
        <v>0</v>
      </c>
      <c r="G382" s="29">
        <v>0</v>
      </c>
      <c r="H382" s="29">
        <v>0</v>
      </c>
      <c r="I382" s="30">
        <f>OR(E382&lt;&gt;0,F382&lt;&gt;0,G382&lt;&gt;0,H382&lt;&gt;0)*(E382 + (E382 = 0))*(F382 + (F382 = 0))*(G382 + (G382 = 0))*(H382 + (H382 = 0))</f>
        <v>2</v>
      </c>
      <c r="J382" s="23"/>
      <c r="K382" s="11"/>
    </row>
    <row r="383" spans="1:11" hidden="1" x14ac:dyDescent="0.45">
      <c r="A383" s="31"/>
      <c r="B383" s="31"/>
      <c r="C383" s="31"/>
      <c r="D383" s="32"/>
      <c r="E383" s="33"/>
      <c r="F383" s="31"/>
      <c r="G383" s="31"/>
      <c r="H383" s="31"/>
      <c r="I383" s="31"/>
      <c r="J383" s="31"/>
      <c r="K383" s="11"/>
    </row>
    <row r="384" spans="1:11" hidden="1" x14ac:dyDescent="0.45">
      <c r="A384" s="25"/>
      <c r="B384" s="25"/>
      <c r="C384" s="25"/>
      <c r="D384" s="27"/>
      <c r="E384" s="24"/>
      <c r="F384" s="25"/>
      <c r="G384" s="25"/>
      <c r="H384" s="25"/>
      <c r="I384" s="43" t="s">
        <v>19</v>
      </c>
      <c r="J384" s="29"/>
      <c r="K384" s="11"/>
    </row>
    <row r="385" spans="1:11" hidden="1" x14ac:dyDescent="0.45">
      <c r="A385" s="31"/>
      <c r="B385" s="31"/>
      <c r="C385" s="31"/>
      <c r="D385" s="32"/>
      <c r="E385" s="33"/>
      <c r="F385" s="31"/>
      <c r="G385" s="31"/>
      <c r="H385" s="31"/>
      <c r="I385" s="31"/>
      <c r="J385" s="31"/>
      <c r="K385" s="11"/>
    </row>
    <row r="386" spans="1:11" hidden="1" x14ac:dyDescent="0.45">
      <c r="A386" s="25"/>
      <c r="B386" s="25"/>
      <c r="C386" s="25"/>
      <c r="D386" s="27"/>
      <c r="E386" s="24"/>
      <c r="F386" s="25"/>
      <c r="G386" s="25"/>
      <c r="H386" s="25"/>
      <c r="I386" s="25"/>
      <c r="J386" s="25"/>
      <c r="K386" s="11"/>
    </row>
    <row r="387" spans="1:11" s="5" customFormat="1" ht="15" hidden="1" customHeight="1" x14ac:dyDescent="0.35">
      <c r="A387" s="25"/>
      <c r="B387" s="25"/>
      <c r="C387" s="25"/>
      <c r="D387" s="25"/>
      <c r="E387" s="25"/>
      <c r="F387" s="25"/>
      <c r="G387" s="25"/>
      <c r="H387" s="25"/>
      <c r="I387" s="25"/>
      <c r="J387" s="25"/>
      <c r="K387" s="11"/>
    </row>
    <row r="388" spans="1:11" x14ac:dyDescent="0.45">
      <c r="A388" s="78" t="s">
        <v>70</v>
      </c>
      <c r="B388" s="78"/>
      <c r="C388" s="16" t="s">
        <v>8</v>
      </c>
      <c r="D388" s="78" t="s">
        <v>182</v>
      </c>
      <c r="E388" s="78"/>
      <c r="F388" s="19"/>
      <c r="G388" s="19"/>
      <c r="H388" s="19"/>
      <c r="I388" s="19"/>
      <c r="J388" s="20"/>
      <c r="K388" s="11"/>
    </row>
    <row r="389" spans="1:11" x14ac:dyDescent="0.45">
      <c r="A389" s="21" t="s">
        <v>58</v>
      </c>
      <c r="B389" s="22" t="s">
        <v>184</v>
      </c>
      <c r="C389" s="23" t="s">
        <v>2</v>
      </c>
      <c r="D389" s="77" t="s">
        <v>185</v>
      </c>
      <c r="E389" s="24"/>
      <c r="F389" s="25"/>
      <c r="G389" s="25"/>
      <c r="H389" s="25"/>
      <c r="I389" s="25"/>
      <c r="J389" s="26">
        <f>SUM(F391)</f>
        <v>178.40000000000003</v>
      </c>
      <c r="K389" s="11"/>
    </row>
    <row r="390" spans="1:11" ht="15" customHeight="1" x14ac:dyDescent="0.45">
      <c r="A390" s="25"/>
      <c r="B390" s="25"/>
      <c r="C390" s="25"/>
      <c r="D390" s="77"/>
      <c r="E390" s="24"/>
      <c r="F390" s="25"/>
      <c r="G390" s="25"/>
      <c r="H390" s="25"/>
      <c r="I390" s="25"/>
      <c r="J390" s="25"/>
      <c r="K390" s="11" t="s">
        <v>186</v>
      </c>
    </row>
    <row r="391" spans="1:11" ht="13.5" customHeight="1" x14ac:dyDescent="0.45">
      <c r="A391" s="25"/>
      <c r="B391" s="25"/>
      <c r="C391" s="25"/>
      <c r="D391" s="42" t="s">
        <v>410</v>
      </c>
      <c r="E391" s="28">
        <v>1</v>
      </c>
      <c r="F391" s="29">
        <f>J393</f>
        <v>178.40000000000003</v>
      </c>
      <c r="G391" s="29"/>
      <c r="H391" s="29"/>
      <c r="I391" s="30"/>
      <c r="J391" s="25"/>
      <c r="K391" s="11"/>
    </row>
    <row r="392" spans="1:11" ht="6" customHeight="1" x14ac:dyDescent="0.45">
      <c r="A392" s="31"/>
      <c r="B392" s="31"/>
      <c r="C392" s="31"/>
      <c r="D392" s="32"/>
      <c r="E392" s="33"/>
      <c r="F392" s="31"/>
      <c r="G392" s="31"/>
      <c r="H392" s="31"/>
      <c r="I392" s="31"/>
      <c r="J392" s="31"/>
      <c r="K392" s="11"/>
    </row>
    <row r="393" spans="1:11" x14ac:dyDescent="0.45">
      <c r="A393" s="21" t="s">
        <v>59</v>
      </c>
      <c r="B393" s="22" t="s">
        <v>187</v>
      </c>
      <c r="C393" s="23" t="s">
        <v>2</v>
      </c>
      <c r="D393" s="77" t="s">
        <v>188</v>
      </c>
      <c r="E393" s="24"/>
      <c r="F393" s="25"/>
      <c r="G393" s="25"/>
      <c r="H393" s="25"/>
      <c r="I393" s="25"/>
      <c r="J393" s="26">
        <f>SUM(I395:I405)</f>
        <v>178.40000000000003</v>
      </c>
      <c r="K393" s="11"/>
    </row>
    <row r="394" spans="1:11" ht="39.75" customHeight="1" x14ac:dyDescent="0.45">
      <c r="A394" s="25"/>
      <c r="B394" s="25"/>
      <c r="C394" s="25"/>
      <c r="D394" s="77"/>
      <c r="E394" s="24"/>
      <c r="F394" s="25"/>
      <c r="G394" s="25"/>
      <c r="H394" s="25"/>
      <c r="I394" s="25"/>
      <c r="J394" s="25"/>
      <c r="K394" s="11" t="s">
        <v>189</v>
      </c>
    </row>
    <row r="395" spans="1:11" ht="13.5" customHeight="1" x14ac:dyDescent="0.45">
      <c r="A395" s="25"/>
      <c r="B395" s="25"/>
      <c r="C395" s="25"/>
      <c r="D395" s="42" t="s">
        <v>411</v>
      </c>
      <c r="E395" s="28">
        <v>1</v>
      </c>
      <c r="F395" s="29">
        <v>8.5</v>
      </c>
      <c r="G395" s="29">
        <v>0</v>
      </c>
      <c r="H395" s="29">
        <v>0</v>
      </c>
      <c r="I395" s="30">
        <f t="shared" ref="I395:I402" si="22">OR(E395&lt;&gt;0,F395&lt;&gt;0,G395&lt;&gt;0,H395&lt;&gt;0)*(E395 + (E395 = 0))*(F395 + (F395 = 0))*(G395 + (G395 = 0))*(H395 + (H395 = 0))</f>
        <v>8.5</v>
      </c>
      <c r="J395" s="25"/>
      <c r="K395" s="11"/>
    </row>
    <row r="396" spans="1:11" ht="13.5" customHeight="1" x14ac:dyDescent="0.45">
      <c r="A396" s="25"/>
      <c r="B396" s="25"/>
      <c r="C396" s="25"/>
      <c r="D396" s="42" t="s">
        <v>412</v>
      </c>
      <c r="E396" s="28">
        <v>1</v>
      </c>
      <c r="F396" s="29">
        <v>9.4</v>
      </c>
      <c r="G396" s="29">
        <v>0</v>
      </c>
      <c r="H396" s="29">
        <v>0</v>
      </c>
      <c r="I396" s="30">
        <f t="shared" si="22"/>
        <v>9.4</v>
      </c>
      <c r="J396" s="25"/>
      <c r="K396" s="11"/>
    </row>
    <row r="397" spans="1:11" ht="13.5" customHeight="1" x14ac:dyDescent="0.45">
      <c r="A397" s="25"/>
      <c r="B397" s="25"/>
      <c r="C397" s="25"/>
      <c r="D397" s="42" t="s">
        <v>413</v>
      </c>
      <c r="E397" s="28">
        <v>1</v>
      </c>
      <c r="F397" s="29">
        <v>15.8</v>
      </c>
      <c r="G397" s="29">
        <v>0</v>
      </c>
      <c r="H397" s="29">
        <v>0</v>
      </c>
      <c r="I397" s="30">
        <f t="shared" si="22"/>
        <v>15.8</v>
      </c>
      <c r="J397" s="25"/>
      <c r="K397" s="11"/>
    </row>
    <row r="398" spans="1:11" ht="13.5" customHeight="1" x14ac:dyDescent="0.45">
      <c r="A398" s="25"/>
      <c r="B398" s="25"/>
      <c r="C398" s="25"/>
      <c r="D398" s="42" t="s">
        <v>414</v>
      </c>
      <c r="E398" s="28">
        <v>1</v>
      </c>
      <c r="F398" s="29">
        <v>8.4</v>
      </c>
      <c r="G398" s="29">
        <v>0</v>
      </c>
      <c r="H398" s="29">
        <v>0</v>
      </c>
      <c r="I398" s="30">
        <f t="shared" si="22"/>
        <v>8.4</v>
      </c>
      <c r="J398" s="25"/>
      <c r="K398" s="11"/>
    </row>
    <row r="399" spans="1:11" ht="13.5" customHeight="1" x14ac:dyDescent="0.45">
      <c r="A399" s="25"/>
      <c r="B399" s="25"/>
      <c r="C399" s="25"/>
      <c r="D399" s="42" t="s">
        <v>415</v>
      </c>
      <c r="E399" s="28">
        <v>1</v>
      </c>
      <c r="F399" s="29">
        <v>21.5</v>
      </c>
      <c r="G399" s="29">
        <v>0</v>
      </c>
      <c r="H399" s="29">
        <v>0</v>
      </c>
      <c r="I399" s="30">
        <f t="shared" si="22"/>
        <v>21.5</v>
      </c>
      <c r="J399" s="25"/>
      <c r="K399" s="11"/>
    </row>
    <row r="400" spans="1:11" ht="13.5" customHeight="1" x14ac:dyDescent="0.45">
      <c r="A400" s="25"/>
      <c r="B400" s="25"/>
      <c r="C400" s="25"/>
      <c r="D400" s="42" t="s">
        <v>488</v>
      </c>
      <c r="E400" s="28">
        <v>1</v>
      </c>
      <c r="F400" s="29">
        <v>8.8000000000000007</v>
      </c>
      <c r="G400" s="29">
        <v>0</v>
      </c>
      <c r="H400" s="29">
        <v>0</v>
      </c>
      <c r="I400" s="30">
        <f t="shared" si="22"/>
        <v>8.8000000000000007</v>
      </c>
      <c r="J400" s="25"/>
      <c r="K400" s="11"/>
    </row>
    <row r="401" spans="1:11" ht="13.5" customHeight="1" x14ac:dyDescent="0.45">
      <c r="A401" s="25"/>
      <c r="B401" s="25"/>
      <c r="C401" s="25"/>
      <c r="D401" s="42" t="s">
        <v>605</v>
      </c>
      <c r="E401" s="28">
        <v>1</v>
      </c>
      <c r="F401" s="29">
        <v>16.399999999999999</v>
      </c>
      <c r="G401" s="29">
        <v>0</v>
      </c>
      <c r="H401" s="29">
        <v>0</v>
      </c>
      <c r="I401" s="30">
        <f t="shared" si="22"/>
        <v>16.399999999999999</v>
      </c>
      <c r="J401" s="25"/>
      <c r="K401" s="11"/>
    </row>
    <row r="402" spans="1:11" ht="13.5" customHeight="1" x14ac:dyDescent="0.45">
      <c r="A402" s="25"/>
      <c r="B402" s="25"/>
      <c r="C402" s="25"/>
      <c r="D402" s="42" t="s">
        <v>606</v>
      </c>
      <c r="E402" s="28">
        <v>1</v>
      </c>
      <c r="F402" s="29">
        <v>22</v>
      </c>
      <c r="G402" s="29">
        <v>0</v>
      </c>
      <c r="H402" s="29">
        <v>0</v>
      </c>
      <c r="I402" s="30">
        <f t="shared" si="22"/>
        <v>22</v>
      </c>
      <c r="J402" s="25"/>
      <c r="K402" s="11"/>
    </row>
    <row r="403" spans="1:11" ht="13.5" customHeight="1" x14ac:dyDescent="0.45">
      <c r="A403" s="25"/>
      <c r="B403" s="25"/>
      <c r="C403" s="25"/>
      <c r="D403" s="42" t="s">
        <v>607</v>
      </c>
      <c r="E403" s="28">
        <v>1</v>
      </c>
      <c r="F403" s="29">
        <v>34.9</v>
      </c>
      <c r="G403" s="29">
        <v>0</v>
      </c>
      <c r="H403" s="29">
        <v>0</v>
      </c>
      <c r="I403" s="30">
        <f t="shared" ref="I403:I405" si="23">OR(E403&lt;&gt;0,F403&lt;&gt;0,G403&lt;&gt;0,H403&lt;&gt;0)*(E403 + (E403 = 0))*(F403 + (F403 = 0))*(G403 + (G403 = 0))*(H403 + (H403 = 0))</f>
        <v>34.9</v>
      </c>
      <c r="J403" s="25"/>
      <c r="K403" s="11"/>
    </row>
    <row r="404" spans="1:11" ht="13.5" customHeight="1" x14ac:dyDescent="0.45">
      <c r="A404" s="25"/>
      <c r="B404" s="25"/>
      <c r="C404" s="25"/>
      <c r="D404" s="42" t="s">
        <v>608</v>
      </c>
      <c r="E404" s="28">
        <v>1</v>
      </c>
      <c r="F404" s="29">
        <v>16.399999999999999</v>
      </c>
      <c r="G404" s="29">
        <v>0</v>
      </c>
      <c r="H404" s="29">
        <v>0</v>
      </c>
      <c r="I404" s="30">
        <f t="shared" si="23"/>
        <v>16.399999999999999</v>
      </c>
      <c r="J404" s="25"/>
      <c r="K404" s="11"/>
    </row>
    <row r="405" spans="1:11" ht="13.5" customHeight="1" x14ac:dyDescent="0.45">
      <c r="A405" s="25"/>
      <c r="B405" s="25"/>
      <c r="C405" s="25"/>
      <c r="D405" s="42" t="s">
        <v>489</v>
      </c>
      <c r="E405" s="28">
        <v>1</v>
      </c>
      <c r="F405" s="29">
        <v>16.3</v>
      </c>
      <c r="G405" s="29">
        <v>0</v>
      </c>
      <c r="H405" s="29">
        <v>0</v>
      </c>
      <c r="I405" s="30">
        <f t="shared" si="23"/>
        <v>16.3</v>
      </c>
      <c r="J405" s="25"/>
      <c r="K405" s="11"/>
    </row>
    <row r="406" spans="1:11" ht="6" customHeight="1" x14ac:dyDescent="0.45">
      <c r="A406" s="31"/>
      <c r="B406" s="31"/>
      <c r="C406" s="31"/>
      <c r="D406" s="32"/>
      <c r="E406" s="33"/>
      <c r="F406" s="31"/>
      <c r="G406" s="31"/>
      <c r="H406" s="31"/>
      <c r="I406" s="31"/>
      <c r="J406" s="31"/>
      <c r="K406" s="11"/>
    </row>
    <row r="407" spans="1:11" x14ac:dyDescent="0.45">
      <c r="A407" s="21" t="s">
        <v>60</v>
      </c>
      <c r="B407" s="22" t="s">
        <v>207</v>
      </c>
      <c r="C407" s="23" t="s">
        <v>1</v>
      </c>
      <c r="D407" s="77" t="s">
        <v>208</v>
      </c>
      <c r="E407" s="24"/>
      <c r="F407" s="25"/>
      <c r="G407" s="25"/>
      <c r="H407" s="25"/>
      <c r="I407" s="25"/>
      <c r="J407" s="26">
        <f>I409</f>
        <v>2</v>
      </c>
      <c r="K407" s="11"/>
    </row>
    <row r="408" spans="1:11" ht="54.75" customHeight="1" x14ac:dyDescent="0.45">
      <c r="A408" s="25"/>
      <c r="B408" s="25"/>
      <c r="C408" s="25"/>
      <c r="D408" s="77"/>
      <c r="E408" s="24"/>
      <c r="F408" s="25"/>
      <c r="G408" s="25"/>
      <c r="H408" s="25"/>
      <c r="I408" s="25"/>
      <c r="J408" s="25"/>
      <c r="K408" s="11" t="s">
        <v>209</v>
      </c>
    </row>
    <row r="409" spans="1:11" x14ac:dyDescent="0.45">
      <c r="A409" s="25"/>
      <c r="B409" s="25"/>
      <c r="C409" s="25"/>
      <c r="D409" s="42"/>
      <c r="E409" s="28">
        <v>2</v>
      </c>
      <c r="F409" s="29">
        <v>0</v>
      </c>
      <c r="G409" s="29">
        <v>0</v>
      </c>
      <c r="H409" s="29">
        <v>0</v>
      </c>
      <c r="I409" s="30">
        <f>OR(E409&lt;&gt;0,F409&lt;&gt;0,G409&lt;&gt;0,H409&lt;&gt;0)*(E409 + (E409 = 0))*(F409 + (F409 = 0))*(G409 + (G409 = 0))*(H409 + (H409 = 0))</f>
        <v>2</v>
      </c>
      <c r="J409" s="23"/>
      <c r="K409" s="11"/>
    </row>
    <row r="410" spans="1:11" ht="6" customHeight="1" x14ac:dyDescent="0.45">
      <c r="A410" s="31"/>
      <c r="B410" s="31"/>
      <c r="C410" s="31"/>
      <c r="D410" s="32"/>
      <c r="E410" s="33"/>
      <c r="F410" s="31"/>
      <c r="G410" s="31"/>
      <c r="H410" s="31"/>
      <c r="I410" s="31"/>
      <c r="J410" s="31"/>
      <c r="K410" s="11"/>
    </row>
    <row r="411" spans="1:11" x14ac:dyDescent="0.45">
      <c r="A411" s="21" t="s">
        <v>61</v>
      </c>
      <c r="B411" s="22" t="s">
        <v>210</v>
      </c>
      <c r="C411" s="23" t="s">
        <v>1</v>
      </c>
      <c r="D411" s="77" t="s">
        <v>402</v>
      </c>
      <c r="E411" s="24"/>
      <c r="F411" s="25"/>
      <c r="G411" s="25"/>
      <c r="H411" s="25"/>
      <c r="I411" s="25"/>
      <c r="J411" s="26">
        <f>I413</f>
        <v>2</v>
      </c>
      <c r="K411" s="11"/>
    </row>
    <row r="412" spans="1:11" ht="27.75" customHeight="1" x14ac:dyDescent="0.45">
      <c r="A412" s="25"/>
      <c r="B412" s="25"/>
      <c r="C412" s="25"/>
      <c r="D412" s="77"/>
      <c r="E412" s="24"/>
      <c r="F412" s="25"/>
      <c r="G412" s="25"/>
      <c r="H412" s="25"/>
      <c r="I412" s="25"/>
      <c r="J412" s="25"/>
      <c r="K412" s="11" t="s">
        <v>212</v>
      </c>
    </row>
    <row r="413" spans="1:11" x14ac:dyDescent="0.45">
      <c r="A413" s="25"/>
      <c r="B413" s="25"/>
      <c r="C413" s="25"/>
      <c r="D413" s="42"/>
      <c r="E413" s="28">
        <v>2</v>
      </c>
      <c r="F413" s="29">
        <v>0</v>
      </c>
      <c r="G413" s="29">
        <v>0</v>
      </c>
      <c r="H413" s="29">
        <v>0</v>
      </c>
      <c r="I413" s="30">
        <f>OR(E413&lt;&gt;0,F413&lt;&gt;0,G413&lt;&gt;0,H413&lt;&gt;0)*(E413 + (E413 = 0))*(F413 + (F413 = 0))*(G413 + (G413 = 0))*(H413 + (H413 = 0))</f>
        <v>2</v>
      </c>
      <c r="J413" s="23"/>
      <c r="K413" s="11"/>
    </row>
    <row r="414" spans="1:11" ht="6" customHeight="1" x14ac:dyDescent="0.45">
      <c r="A414" s="31"/>
      <c r="B414" s="31"/>
      <c r="C414" s="31"/>
      <c r="D414" s="32"/>
      <c r="E414" s="33"/>
      <c r="F414" s="31"/>
      <c r="G414" s="31"/>
      <c r="H414" s="31"/>
      <c r="I414" s="31"/>
      <c r="J414" s="31"/>
      <c r="K414" s="11"/>
    </row>
    <row r="415" spans="1:11" x14ac:dyDescent="0.45">
      <c r="A415" s="21" t="s">
        <v>62</v>
      </c>
      <c r="B415" s="22"/>
      <c r="C415" s="23" t="s">
        <v>1</v>
      </c>
      <c r="D415" s="77" t="s">
        <v>403</v>
      </c>
      <c r="E415" s="24"/>
      <c r="F415" s="25"/>
      <c r="G415" s="25"/>
      <c r="H415" s="25"/>
      <c r="I415" s="25"/>
      <c r="J415" s="26">
        <f>I417</f>
        <v>2</v>
      </c>
      <c r="K415" s="11"/>
    </row>
    <row r="416" spans="1:11" ht="42.75" customHeight="1" x14ac:dyDescent="0.45">
      <c r="A416" s="25"/>
      <c r="B416" s="25"/>
      <c r="C416" s="25"/>
      <c r="D416" s="77"/>
      <c r="E416" s="24"/>
      <c r="F416" s="25"/>
      <c r="G416" s="25"/>
      <c r="H416" s="25"/>
      <c r="I416" s="25"/>
      <c r="J416" s="25"/>
      <c r="K416" s="11" t="s">
        <v>404</v>
      </c>
    </row>
    <row r="417" spans="1:11" x14ac:dyDescent="0.45">
      <c r="A417" s="25"/>
      <c r="B417" s="25"/>
      <c r="C417" s="25"/>
      <c r="D417" s="42"/>
      <c r="E417" s="28">
        <v>2</v>
      </c>
      <c r="F417" s="29">
        <v>0</v>
      </c>
      <c r="G417" s="29">
        <v>0</v>
      </c>
      <c r="H417" s="29">
        <v>0</v>
      </c>
      <c r="I417" s="30">
        <f>OR(E417&lt;&gt;0,F417&lt;&gt;0,G417&lt;&gt;0,H417&lt;&gt;0)*(E417 + (E417 = 0))*(F417 + (F417 = 0))*(G417 + (G417 = 0))*(H417 + (H417 = 0))</f>
        <v>2</v>
      </c>
      <c r="J417" s="23"/>
      <c r="K417" s="11"/>
    </row>
    <row r="418" spans="1:11" ht="6" customHeight="1" x14ac:dyDescent="0.45">
      <c r="A418" s="31"/>
      <c r="B418" s="31"/>
      <c r="C418" s="31"/>
      <c r="D418" s="32"/>
      <c r="E418" s="33"/>
      <c r="F418" s="31"/>
      <c r="G418" s="31"/>
      <c r="H418" s="31"/>
      <c r="I418" s="31"/>
      <c r="J418" s="31"/>
      <c r="K418" s="11"/>
    </row>
    <row r="419" spans="1:11" x14ac:dyDescent="0.45">
      <c r="A419" s="21" t="s">
        <v>63</v>
      </c>
      <c r="B419" s="22" t="s">
        <v>190</v>
      </c>
      <c r="C419" s="23" t="s">
        <v>2</v>
      </c>
      <c r="D419" s="77" t="s">
        <v>611</v>
      </c>
      <c r="E419" s="24"/>
      <c r="F419" s="25"/>
      <c r="G419" s="25"/>
      <c r="H419" s="25"/>
      <c r="I419" s="25"/>
      <c r="J419" s="26">
        <f>SUM(I421:I424)</f>
        <v>205.40000000000003</v>
      </c>
      <c r="K419" s="11"/>
    </row>
    <row r="420" spans="1:11" ht="39.75" customHeight="1" x14ac:dyDescent="0.45">
      <c r="A420" s="25"/>
      <c r="B420" s="25"/>
      <c r="C420" s="25"/>
      <c r="D420" s="77"/>
      <c r="E420" s="69"/>
      <c r="F420" s="69"/>
      <c r="G420" s="69"/>
      <c r="H420" s="69"/>
      <c r="I420" s="25"/>
      <c r="J420" s="25"/>
      <c r="K420" s="11" t="s">
        <v>192</v>
      </c>
    </row>
    <row r="421" spans="1:11" x14ac:dyDescent="0.45">
      <c r="A421" s="25"/>
      <c r="B421" s="25"/>
      <c r="C421" s="25"/>
      <c r="D421" s="42" t="s">
        <v>416</v>
      </c>
      <c r="E421" s="28">
        <v>1</v>
      </c>
      <c r="F421" s="29">
        <f>J393</f>
        <v>178.40000000000003</v>
      </c>
      <c r="G421" s="29"/>
      <c r="H421" s="29"/>
      <c r="I421" s="30">
        <f>OR(E421&lt;&gt;0,F421&lt;&gt;0,G421&lt;&gt;0,H421&lt;&gt;0)*(E421 + (E421 = 0))*(F421 + (F421 = 0))*(G421 + (G421 = 0))*(H421 + (H421 = 0))</f>
        <v>178.40000000000003</v>
      </c>
      <c r="J421" s="23"/>
      <c r="K421" s="11"/>
    </row>
    <row r="422" spans="1:11" x14ac:dyDescent="0.45">
      <c r="A422" s="25"/>
      <c r="B422" s="25"/>
      <c r="C422" s="25"/>
      <c r="D422" s="42" t="s">
        <v>417</v>
      </c>
      <c r="E422" s="28">
        <v>4</v>
      </c>
      <c r="F422" s="29">
        <v>3</v>
      </c>
      <c r="G422" s="29">
        <v>1</v>
      </c>
      <c r="H422" s="29">
        <v>0</v>
      </c>
      <c r="I422" s="30">
        <f>OR(E422&lt;&gt;0,F422&lt;&gt;0,G422&lt;&gt;0,H422&lt;&gt;0)*(E422 + (E422 = 0))*(F422 + (F422 = 0))*(G422 + (G422 = 0))*(H422 + (H422 = 0))</f>
        <v>12</v>
      </c>
      <c r="J422" s="23"/>
      <c r="K422" s="11"/>
    </row>
    <row r="423" spans="1:11" x14ac:dyDescent="0.45">
      <c r="A423" s="25"/>
      <c r="B423" s="25"/>
      <c r="C423" s="25"/>
      <c r="D423" s="42" t="s">
        <v>516</v>
      </c>
      <c r="E423" s="28">
        <v>2</v>
      </c>
      <c r="F423" s="29">
        <v>3</v>
      </c>
      <c r="G423" s="29">
        <v>1</v>
      </c>
      <c r="H423" s="29">
        <v>0</v>
      </c>
      <c r="I423" s="30">
        <f>OR(E423&lt;&gt;0,F423&lt;&gt;0,G423&lt;&gt;0,H423&lt;&gt;0)*(E423 + (E423 = 0))*(F423 + (F423 = 0))*(G423 + (G423 = 0))*(H423 + (H423 = 0))</f>
        <v>6</v>
      </c>
      <c r="J423" s="23"/>
      <c r="K423" s="11"/>
    </row>
    <row r="424" spans="1:11" x14ac:dyDescent="0.45">
      <c r="A424" s="25"/>
      <c r="B424" s="25"/>
      <c r="C424" s="25"/>
      <c r="D424" s="42" t="s">
        <v>515</v>
      </c>
      <c r="E424" s="28">
        <v>3</v>
      </c>
      <c r="F424" s="29">
        <v>3</v>
      </c>
      <c r="G424" s="29">
        <v>1</v>
      </c>
      <c r="H424" s="29">
        <v>0</v>
      </c>
      <c r="I424" s="30">
        <f>OR(E424&lt;&gt;0,F424&lt;&gt;0,G424&lt;&gt;0,H424&lt;&gt;0)*(E424 + (E424 = 0))*(F424 + (F424 = 0))*(G424 + (G424 = 0))*(H424 + (H424 = 0))</f>
        <v>9</v>
      </c>
      <c r="J424" s="23"/>
      <c r="K424" s="11"/>
    </row>
    <row r="425" spans="1:11" ht="6" customHeight="1" x14ac:dyDescent="0.45">
      <c r="A425" s="31"/>
      <c r="B425" s="31"/>
      <c r="C425" s="31"/>
      <c r="D425" s="32"/>
      <c r="E425" s="33"/>
      <c r="F425" s="31"/>
      <c r="G425" s="31"/>
      <c r="H425" s="31"/>
      <c r="I425" s="31"/>
      <c r="J425" s="31"/>
      <c r="K425" s="11"/>
    </row>
    <row r="426" spans="1:11" x14ac:dyDescent="0.45">
      <c r="A426" s="21" t="s">
        <v>64</v>
      </c>
      <c r="B426" s="22" t="s">
        <v>419</v>
      </c>
      <c r="C426" s="23" t="s">
        <v>2</v>
      </c>
      <c r="D426" s="77" t="s">
        <v>512</v>
      </c>
      <c r="E426" s="24"/>
      <c r="F426" s="25"/>
      <c r="G426" s="25"/>
      <c r="H426" s="25"/>
      <c r="I426" s="25"/>
      <c r="J426" s="26">
        <f>SUM(I428:I428)</f>
        <v>10</v>
      </c>
      <c r="K426" s="11"/>
    </row>
    <row r="427" spans="1:11" ht="39.75" customHeight="1" x14ac:dyDescent="0.45">
      <c r="A427" s="25"/>
      <c r="B427" s="25"/>
      <c r="C427" s="25"/>
      <c r="D427" s="77"/>
      <c r="E427" s="69"/>
      <c r="F427" s="69"/>
      <c r="G427" s="69"/>
      <c r="H427" s="69"/>
      <c r="I427" s="25"/>
      <c r="J427" s="25"/>
      <c r="K427" s="11" t="s">
        <v>421</v>
      </c>
    </row>
    <row r="428" spans="1:11" x14ac:dyDescent="0.45">
      <c r="A428" s="25"/>
      <c r="B428" s="25"/>
      <c r="C428" s="25"/>
      <c r="D428" s="42" t="s">
        <v>418</v>
      </c>
      <c r="E428" s="28">
        <v>2</v>
      </c>
      <c r="F428" s="29">
        <v>5</v>
      </c>
      <c r="G428" s="29"/>
      <c r="H428" s="29">
        <v>0</v>
      </c>
      <c r="I428" s="30">
        <f>OR(E428&lt;&gt;0,F428&lt;&gt;0,G428&lt;&gt;0,H428&lt;&gt;0)*(E428 + (E428 = 0))*(F428 + (F428 = 0))*(G428 + (G428 = 0))*(H428 + (H428 = 0))</f>
        <v>10</v>
      </c>
      <c r="J428" s="23"/>
      <c r="K428" s="11"/>
    </row>
    <row r="429" spans="1:11" ht="6" customHeight="1" x14ac:dyDescent="0.45">
      <c r="A429" s="31"/>
      <c r="B429" s="31"/>
      <c r="C429" s="31"/>
      <c r="D429" s="32"/>
      <c r="E429" s="33"/>
      <c r="F429" s="31"/>
      <c r="G429" s="31"/>
      <c r="H429" s="31"/>
      <c r="I429" s="31"/>
      <c r="J429" s="31"/>
      <c r="K429" s="11"/>
    </row>
    <row r="430" spans="1:11" x14ac:dyDescent="0.45">
      <c r="A430" s="21" t="s">
        <v>65</v>
      </c>
      <c r="B430" s="22" t="s">
        <v>202</v>
      </c>
      <c r="C430" s="23" t="s">
        <v>2</v>
      </c>
      <c r="D430" s="77" t="s">
        <v>203</v>
      </c>
      <c r="E430" s="24"/>
      <c r="F430" s="25"/>
      <c r="G430" s="25"/>
      <c r="H430" s="25"/>
      <c r="I430" s="25"/>
      <c r="J430" s="26">
        <f>SUM(I432:I435)</f>
        <v>48</v>
      </c>
      <c r="K430" s="11"/>
    </row>
    <row r="431" spans="1:11" ht="43.5" customHeight="1" x14ac:dyDescent="0.45">
      <c r="A431" s="25"/>
      <c r="B431" s="25"/>
      <c r="C431" s="25"/>
      <c r="D431" s="77"/>
      <c r="E431" s="24"/>
      <c r="F431" s="25"/>
      <c r="G431" s="25"/>
      <c r="H431" s="25"/>
      <c r="I431" s="25"/>
      <c r="J431" s="25"/>
      <c r="K431" s="11" t="s">
        <v>204</v>
      </c>
    </row>
    <row r="432" spans="1:11" x14ac:dyDescent="0.45">
      <c r="A432" s="25"/>
      <c r="B432" s="25"/>
      <c r="C432" s="25"/>
      <c r="D432" s="42" t="s">
        <v>424</v>
      </c>
      <c r="E432" s="28">
        <v>2</v>
      </c>
      <c r="F432" s="29">
        <v>2</v>
      </c>
      <c r="G432" s="29">
        <v>0</v>
      </c>
      <c r="H432" s="29">
        <v>0</v>
      </c>
      <c r="I432" s="30">
        <f>OR(E432&lt;&gt;0,F432&lt;&gt;0,G432&lt;&gt;0,H432&lt;&gt;0)*(E432 + (E432 = 0))*(F432 + (F432 = 0))*(G432 + (G432 = 0))*(H432 + (H432 = 0))</f>
        <v>4</v>
      </c>
      <c r="J432" s="23"/>
      <c r="K432" s="11"/>
    </row>
    <row r="433" spans="1:11" x14ac:dyDescent="0.45">
      <c r="A433" s="25"/>
      <c r="B433" s="25"/>
      <c r="C433" s="25"/>
      <c r="D433" s="42" t="s">
        <v>425</v>
      </c>
      <c r="E433" s="28">
        <v>4</v>
      </c>
      <c r="F433" s="29">
        <v>7</v>
      </c>
      <c r="G433" s="29">
        <v>0</v>
      </c>
      <c r="H433" s="29">
        <v>0</v>
      </c>
      <c r="I433" s="30">
        <f>OR(E433&lt;&gt;0,F433&lt;&gt;0,G433&lt;&gt;0,H433&lt;&gt;0)*(E433 + (E433 = 0))*(F433 + (F433 = 0))*(G433 + (G433 = 0))*(H433 + (H433 = 0))</f>
        <v>28</v>
      </c>
      <c r="J433" s="23"/>
      <c r="K433" s="11"/>
    </row>
    <row r="434" spans="1:11" x14ac:dyDescent="0.45">
      <c r="A434" s="25"/>
      <c r="B434" s="25"/>
      <c r="C434" s="25"/>
      <c r="D434" s="42" t="s">
        <v>517</v>
      </c>
      <c r="E434" s="28">
        <v>2</v>
      </c>
      <c r="F434" s="29">
        <v>5</v>
      </c>
      <c r="G434" s="29">
        <v>0</v>
      </c>
      <c r="H434" s="29">
        <v>0</v>
      </c>
      <c r="I434" s="30">
        <f>OR(E434&lt;&gt;0,F434&lt;&gt;0,G434&lt;&gt;0,H434&lt;&gt;0)*(E434 + (E434 = 0))*(F434 + (F434 = 0))*(G434 + (G434 = 0))*(H434 + (H434 = 0))</f>
        <v>10</v>
      </c>
      <c r="J434" s="23"/>
      <c r="K434" s="11"/>
    </row>
    <row r="435" spans="1:11" x14ac:dyDescent="0.45">
      <c r="A435" s="25"/>
      <c r="B435" s="25"/>
      <c r="C435" s="25"/>
      <c r="D435" s="42" t="s">
        <v>518</v>
      </c>
      <c r="E435" s="28">
        <v>3</v>
      </c>
      <c r="F435" s="29">
        <v>2</v>
      </c>
      <c r="G435" s="29">
        <v>0</v>
      </c>
      <c r="H435" s="29">
        <v>0</v>
      </c>
      <c r="I435" s="30">
        <f>OR(E435&lt;&gt;0,F435&lt;&gt;0,G435&lt;&gt;0,H435&lt;&gt;0)*(E435 + (E435 = 0))*(F435 + (F435 = 0))*(G435 + (G435 = 0))*(H435 + (H435 = 0))</f>
        <v>6</v>
      </c>
      <c r="J435" s="23"/>
      <c r="K435" s="11"/>
    </row>
    <row r="436" spans="1:11" ht="6" customHeight="1" x14ac:dyDescent="0.45">
      <c r="A436" s="31"/>
      <c r="B436" s="31"/>
      <c r="C436" s="31"/>
      <c r="D436" s="32"/>
      <c r="E436" s="33"/>
      <c r="F436" s="31"/>
      <c r="G436" s="31"/>
      <c r="H436" s="31"/>
      <c r="I436" s="31"/>
      <c r="J436" s="31"/>
      <c r="K436" s="11"/>
    </row>
    <row r="437" spans="1:11" x14ac:dyDescent="0.45">
      <c r="A437" s="21" t="s">
        <v>73</v>
      </c>
      <c r="B437" s="22" t="s">
        <v>408</v>
      </c>
      <c r="C437" s="23" t="s">
        <v>2</v>
      </c>
      <c r="D437" s="77" t="s">
        <v>409</v>
      </c>
      <c r="E437" s="24"/>
      <c r="F437" s="25"/>
      <c r="G437" s="25"/>
      <c r="H437" s="25"/>
      <c r="I437" s="25"/>
      <c r="J437" s="26">
        <f>SUM(I439:I440)</f>
        <v>211.40000000000003</v>
      </c>
      <c r="K437" s="11"/>
    </row>
    <row r="438" spans="1:11" ht="15" customHeight="1" x14ac:dyDescent="0.45">
      <c r="A438" s="25"/>
      <c r="B438" s="25"/>
      <c r="C438" s="25"/>
      <c r="D438" s="77"/>
      <c r="E438" s="24"/>
      <c r="F438" s="25"/>
      <c r="G438" s="25"/>
      <c r="H438" s="25"/>
      <c r="I438" s="25"/>
      <c r="J438" s="25"/>
      <c r="K438" s="11" t="s">
        <v>422</v>
      </c>
    </row>
    <row r="439" spans="1:11" x14ac:dyDescent="0.45">
      <c r="A439" s="25"/>
      <c r="B439" s="25"/>
      <c r="C439" s="25"/>
      <c r="D439" s="42" t="s">
        <v>416</v>
      </c>
      <c r="E439" s="28">
        <v>1</v>
      </c>
      <c r="F439" s="29">
        <f>J393</f>
        <v>178.40000000000003</v>
      </c>
      <c r="G439" s="29"/>
      <c r="H439" s="29"/>
      <c r="I439" s="30">
        <f>OR(E439&lt;&gt;0,F439&lt;&gt;0,G439&lt;&gt;0,H439&lt;&gt;0)*(E439 + (E439 = 0))*(F439 + (F439 = 0))*(G439 + (G439 = 0))*(H439 + (H439 = 0))</f>
        <v>178.40000000000003</v>
      </c>
      <c r="J439" s="23"/>
      <c r="K439" s="11"/>
    </row>
    <row r="440" spans="1:11" x14ac:dyDescent="0.45">
      <c r="A440" s="25"/>
      <c r="B440" s="25"/>
      <c r="C440" s="25"/>
      <c r="D440" s="42" t="s">
        <v>426</v>
      </c>
      <c r="E440" s="28">
        <v>11</v>
      </c>
      <c r="F440" s="29">
        <v>3</v>
      </c>
      <c r="G440" s="29">
        <v>1</v>
      </c>
      <c r="H440" s="29">
        <v>0</v>
      </c>
      <c r="I440" s="30">
        <f>OR(E440&lt;&gt;0,F440&lt;&gt;0,G440&lt;&gt;0,H440&lt;&gt;0)*(E440 + (E440 = 0))*(F440 + (F440 = 0))*(G440 + (G440 = 0))*(H440 + (H440 = 0))</f>
        <v>33</v>
      </c>
      <c r="J440" s="23"/>
      <c r="K440" s="11"/>
    </row>
    <row r="441" spans="1:11" ht="6" customHeight="1" x14ac:dyDescent="0.45">
      <c r="A441" s="31"/>
      <c r="B441" s="31"/>
      <c r="C441" s="31"/>
      <c r="D441" s="32"/>
      <c r="E441" s="33"/>
      <c r="F441" s="31"/>
      <c r="G441" s="31"/>
      <c r="H441" s="31"/>
      <c r="I441" s="31"/>
      <c r="J441" s="31"/>
      <c r="K441" s="11"/>
    </row>
    <row r="442" spans="1:11" x14ac:dyDescent="0.45">
      <c r="A442" s="21" t="s">
        <v>75</v>
      </c>
      <c r="B442" s="22" t="s">
        <v>193</v>
      </c>
      <c r="C442" s="23" t="s">
        <v>1</v>
      </c>
      <c r="D442" s="77" t="s">
        <v>250</v>
      </c>
      <c r="E442" s="24"/>
      <c r="F442" s="25"/>
      <c r="G442" s="25"/>
      <c r="H442" s="25"/>
      <c r="I442" s="25"/>
      <c r="J442" s="26">
        <f>SUM(I444:I445)</f>
        <v>11</v>
      </c>
      <c r="K442" s="11"/>
    </row>
    <row r="443" spans="1:11" ht="15" customHeight="1" x14ac:dyDescent="0.45">
      <c r="A443" s="25"/>
      <c r="B443" s="25"/>
      <c r="C443" s="25"/>
      <c r="D443" s="77"/>
      <c r="E443" s="24"/>
      <c r="F443" s="25"/>
      <c r="G443" s="25"/>
      <c r="H443" s="25"/>
      <c r="I443" s="25"/>
      <c r="J443" s="25"/>
      <c r="K443" s="11" t="s">
        <v>194</v>
      </c>
    </row>
    <row r="444" spans="1:11" x14ac:dyDescent="0.45">
      <c r="A444" s="25"/>
      <c r="B444" s="25"/>
      <c r="C444" s="25"/>
      <c r="D444" s="42" t="s">
        <v>513</v>
      </c>
      <c r="E444" s="28">
        <v>9</v>
      </c>
      <c r="F444" s="29">
        <v>0</v>
      </c>
      <c r="G444" s="29">
        <v>0</v>
      </c>
      <c r="H444" s="29">
        <v>0</v>
      </c>
      <c r="I444" s="30">
        <f>OR(E444&lt;&gt;0,F444&lt;&gt;0,G444&lt;&gt;0,H444&lt;&gt;0)*(E444 + (E444 = 0))*(F444 + (F444 = 0))*(G444 + (G444 = 0))*(H444 + (H444 = 0))</f>
        <v>9</v>
      </c>
      <c r="J444" s="23"/>
      <c r="K444" s="11"/>
    </row>
    <row r="445" spans="1:11" x14ac:dyDescent="0.45">
      <c r="A445" s="25"/>
      <c r="B445" s="25"/>
      <c r="C445" s="25"/>
      <c r="D445" s="42" t="s">
        <v>514</v>
      </c>
      <c r="E445" s="28">
        <v>2</v>
      </c>
      <c r="F445" s="29">
        <v>0</v>
      </c>
      <c r="G445" s="29">
        <v>0</v>
      </c>
      <c r="H445" s="29">
        <v>0</v>
      </c>
      <c r="I445" s="30">
        <f>OR(E445&lt;&gt;0,F445&lt;&gt;0,G445&lt;&gt;0,H445&lt;&gt;0)*(E445 + (E445 = 0))*(F445 + (F445 = 0))*(G445 + (G445 = 0))*(H445 + (H445 = 0))</f>
        <v>2</v>
      </c>
      <c r="J445" s="23"/>
      <c r="K445" s="11"/>
    </row>
    <row r="446" spans="1:11" ht="6" customHeight="1" x14ac:dyDescent="0.45">
      <c r="A446" s="31"/>
      <c r="B446" s="31"/>
      <c r="C446" s="31"/>
      <c r="D446" s="32"/>
      <c r="E446" s="33"/>
      <c r="F446" s="31"/>
      <c r="G446" s="31"/>
      <c r="H446" s="31"/>
      <c r="I446" s="31"/>
      <c r="J446" s="31"/>
      <c r="K446" s="11"/>
    </row>
    <row r="447" spans="1:11" x14ac:dyDescent="0.45">
      <c r="A447" s="21" t="s">
        <v>74</v>
      </c>
      <c r="B447" s="22" t="s">
        <v>195</v>
      </c>
      <c r="C447" s="23" t="s">
        <v>2</v>
      </c>
      <c r="D447" s="77" t="s">
        <v>196</v>
      </c>
      <c r="E447" s="24"/>
      <c r="F447" s="25"/>
      <c r="G447" s="25"/>
      <c r="H447" s="25"/>
      <c r="I447" s="25"/>
      <c r="J447" s="26">
        <f>SUM(I449:I450)</f>
        <v>12</v>
      </c>
      <c r="K447" s="11"/>
    </row>
    <row r="448" spans="1:11" ht="55.5" customHeight="1" x14ac:dyDescent="0.45">
      <c r="A448" s="25"/>
      <c r="B448" s="25"/>
      <c r="C448" s="25"/>
      <c r="D448" s="77"/>
      <c r="E448" s="24"/>
      <c r="F448" s="25"/>
      <c r="G448" s="25"/>
      <c r="H448" s="25"/>
      <c r="I448" s="25"/>
      <c r="J448" s="25"/>
      <c r="K448" s="11" t="s">
        <v>197</v>
      </c>
    </row>
    <row r="449" spans="1:11" x14ac:dyDescent="0.45">
      <c r="A449" s="25"/>
      <c r="B449" s="25"/>
      <c r="C449" s="25"/>
      <c r="D449" s="42" t="s">
        <v>519</v>
      </c>
      <c r="E449" s="28">
        <v>9</v>
      </c>
      <c r="F449" s="29">
        <v>1</v>
      </c>
      <c r="G449" s="29">
        <v>0</v>
      </c>
      <c r="H449" s="29">
        <v>0</v>
      </c>
      <c r="I449" s="30">
        <f>OR(E449&lt;&gt;0,F449&lt;&gt;0,G449&lt;&gt;0,H449&lt;&gt;0)*(E449 + (E449 = 0))*(F449 + (F449 = 0))*(G449 + (G449 = 0))*(H449 + (H449 = 0))</f>
        <v>9</v>
      </c>
      <c r="J449" s="23"/>
      <c r="K449" s="11"/>
    </row>
    <row r="450" spans="1:11" x14ac:dyDescent="0.45">
      <c r="A450" s="25"/>
      <c r="B450" s="25"/>
      <c r="C450" s="25"/>
      <c r="D450" s="42" t="s">
        <v>520</v>
      </c>
      <c r="E450" s="28">
        <v>2</v>
      </c>
      <c r="F450" s="29">
        <v>1.5</v>
      </c>
      <c r="G450" s="29">
        <v>0</v>
      </c>
      <c r="H450" s="29">
        <v>0</v>
      </c>
      <c r="I450" s="30">
        <f>OR(E450&lt;&gt;0,F450&lt;&gt;0,G450&lt;&gt;0,H450&lt;&gt;0)*(E450 + (E450 = 0))*(F450 + (F450 = 0))*(G450 + (G450 = 0))*(H450 + (H450 = 0))</f>
        <v>3</v>
      </c>
      <c r="J450" s="23"/>
      <c r="K450" s="11"/>
    </row>
    <row r="451" spans="1:11" ht="6" customHeight="1" x14ac:dyDescent="0.45">
      <c r="A451" s="31"/>
      <c r="B451" s="31"/>
      <c r="C451" s="31"/>
      <c r="D451" s="32"/>
      <c r="E451" s="33"/>
      <c r="F451" s="31"/>
      <c r="G451" s="31"/>
      <c r="H451" s="31"/>
      <c r="I451" s="31"/>
      <c r="J451" s="31"/>
      <c r="K451" s="11"/>
    </row>
    <row r="452" spans="1:11" x14ac:dyDescent="0.45">
      <c r="A452" s="21" t="s">
        <v>78</v>
      </c>
      <c r="B452" s="22" t="s">
        <v>199</v>
      </c>
      <c r="C452" s="23" t="s">
        <v>1</v>
      </c>
      <c r="D452" s="77" t="s">
        <v>198</v>
      </c>
      <c r="E452" s="24"/>
      <c r="F452" s="25"/>
      <c r="G452" s="25"/>
      <c r="H452" s="25"/>
      <c r="I452" s="25"/>
      <c r="J452" s="26">
        <f>I454</f>
        <v>22</v>
      </c>
      <c r="K452" s="11"/>
    </row>
    <row r="453" spans="1:11" ht="17.25" customHeight="1" x14ac:dyDescent="0.45">
      <c r="A453" s="25"/>
      <c r="B453" s="25"/>
      <c r="C453" s="25"/>
      <c r="D453" s="77"/>
      <c r="E453" s="24"/>
      <c r="F453" s="25"/>
      <c r="G453" s="25"/>
      <c r="H453" s="25"/>
      <c r="I453" s="25"/>
      <c r="J453" s="25"/>
      <c r="K453" s="11" t="s">
        <v>200</v>
      </c>
    </row>
    <row r="454" spans="1:11" x14ac:dyDescent="0.45">
      <c r="A454" s="25"/>
      <c r="B454" s="25"/>
      <c r="C454" s="25"/>
      <c r="D454" s="42" t="s">
        <v>201</v>
      </c>
      <c r="E454" s="28">
        <v>11</v>
      </c>
      <c r="F454" s="29">
        <v>2</v>
      </c>
      <c r="G454" s="29">
        <v>0</v>
      </c>
      <c r="H454" s="29">
        <v>0</v>
      </c>
      <c r="I454" s="30">
        <f>OR(E454&lt;&gt;0,F454&lt;&gt;0,G454&lt;&gt;0,H454&lt;&gt;0)*(E454 + (E454 = 0))*(F454 + (F454 = 0))*(G454 + (G454 = 0))*(H454 + (H454 = 0))</f>
        <v>22</v>
      </c>
      <c r="J454" s="23"/>
      <c r="K454" s="11"/>
    </row>
    <row r="455" spans="1:11" ht="6" customHeight="1" x14ac:dyDescent="0.45">
      <c r="A455" s="31"/>
      <c r="B455" s="31"/>
      <c r="C455" s="31"/>
      <c r="D455" s="32"/>
      <c r="E455" s="33"/>
      <c r="F455" s="31"/>
      <c r="G455" s="31"/>
      <c r="H455" s="31"/>
      <c r="I455" s="31"/>
      <c r="J455" s="31"/>
      <c r="K455" s="11"/>
    </row>
    <row r="456" spans="1:11" x14ac:dyDescent="0.45">
      <c r="A456" s="21" t="s">
        <v>76</v>
      </c>
      <c r="B456" s="22" t="s">
        <v>406</v>
      </c>
      <c r="C456" s="23" t="s">
        <v>2</v>
      </c>
      <c r="D456" s="77" t="s">
        <v>407</v>
      </c>
      <c r="E456" s="24"/>
      <c r="F456" s="25"/>
      <c r="G456" s="25"/>
      <c r="H456" s="25"/>
      <c r="I456" s="25"/>
      <c r="J456" s="26">
        <f>I458</f>
        <v>10</v>
      </c>
      <c r="K456" s="11"/>
    </row>
    <row r="457" spans="1:11" ht="26.25" customHeight="1" x14ac:dyDescent="0.45">
      <c r="A457" s="25"/>
      <c r="B457" s="25"/>
      <c r="C457" s="25"/>
      <c r="D457" s="77"/>
      <c r="E457" s="24"/>
      <c r="F457" s="25"/>
      <c r="G457" s="25"/>
      <c r="H457" s="25"/>
      <c r="I457" s="25"/>
      <c r="J457" s="25"/>
      <c r="K457" s="11" t="s">
        <v>423</v>
      </c>
    </row>
    <row r="458" spans="1:11" x14ac:dyDescent="0.45">
      <c r="A458" s="25"/>
      <c r="B458" s="25"/>
      <c r="C458" s="25"/>
      <c r="D458" s="42" t="s">
        <v>405</v>
      </c>
      <c r="E458" s="70">
        <v>2</v>
      </c>
      <c r="F458" s="71">
        <v>5</v>
      </c>
      <c r="G458" s="71">
        <v>0</v>
      </c>
      <c r="H458" s="71">
        <v>0</v>
      </c>
      <c r="I458" s="30">
        <f>OR(E458&lt;&gt;0,F458&lt;&gt;0,G458&lt;&gt;0,H458&lt;&gt;0)*(E458 + (E458 = 0))*(F458 + (F458 = 0))*(G458 + (G458 = 0))*(H458 + (H458 = 0))</f>
        <v>10</v>
      </c>
      <c r="J458" s="23"/>
      <c r="K458" s="11"/>
    </row>
    <row r="459" spans="1:11" ht="6" customHeight="1" x14ac:dyDescent="0.45">
      <c r="A459" s="31"/>
      <c r="B459" s="31"/>
      <c r="C459" s="31"/>
      <c r="D459" s="32"/>
      <c r="E459" s="33"/>
      <c r="F459" s="31"/>
      <c r="G459" s="31"/>
      <c r="H459" s="31"/>
      <c r="I459" s="31"/>
      <c r="J459" s="31"/>
      <c r="K459" s="11"/>
    </row>
    <row r="460" spans="1:11" x14ac:dyDescent="0.45">
      <c r="A460" s="21" t="s">
        <v>77</v>
      </c>
      <c r="B460" s="22"/>
      <c r="C460" s="23" t="s">
        <v>1</v>
      </c>
      <c r="D460" s="77" t="s">
        <v>610</v>
      </c>
      <c r="E460" s="24"/>
      <c r="F460" s="25"/>
      <c r="G460" s="25"/>
      <c r="H460" s="25"/>
      <c r="I460" s="25"/>
      <c r="J460" s="26">
        <f>I462</f>
        <v>2</v>
      </c>
      <c r="K460" s="11"/>
    </row>
    <row r="461" spans="1:11" ht="26.25" customHeight="1" x14ac:dyDescent="0.45">
      <c r="A461" s="25"/>
      <c r="B461" s="25"/>
      <c r="C461" s="25"/>
      <c r="D461" s="77"/>
      <c r="E461" s="24"/>
      <c r="F461" s="25"/>
      <c r="G461" s="25"/>
      <c r="H461" s="25"/>
      <c r="I461" s="25"/>
      <c r="J461" s="25"/>
      <c r="K461" s="11">
        <v>120</v>
      </c>
    </row>
    <row r="462" spans="1:11" x14ac:dyDescent="0.45">
      <c r="A462" s="25"/>
      <c r="B462" s="25"/>
      <c r="C462" s="25"/>
      <c r="D462" s="42" t="s">
        <v>582</v>
      </c>
      <c r="E462" s="70">
        <v>2</v>
      </c>
      <c r="F462" s="71">
        <v>1</v>
      </c>
      <c r="G462" s="71"/>
      <c r="H462" s="71"/>
      <c r="I462" s="30">
        <f>OR(E462&lt;&gt;0,F462&lt;&gt;0,G462&lt;&gt;0,H462&lt;&gt;0)*(E462 + (E462 = 0))*(F462 + (F462 = 0))*(G462 + (G462 = 0))*(H462 + (H462 = 0))</f>
        <v>2</v>
      </c>
      <c r="J462" s="23"/>
      <c r="K462" s="11"/>
    </row>
    <row r="463" spans="1:11" ht="6" customHeight="1" x14ac:dyDescent="0.45">
      <c r="A463" s="31"/>
      <c r="B463" s="31"/>
      <c r="C463" s="31"/>
      <c r="D463" s="32"/>
      <c r="E463" s="33"/>
      <c r="F463" s="31"/>
      <c r="G463" s="31"/>
      <c r="H463" s="31"/>
      <c r="I463" s="31"/>
      <c r="J463" s="31"/>
      <c r="K463" s="11"/>
    </row>
    <row r="464" spans="1:11" x14ac:dyDescent="0.45">
      <c r="A464" s="21" t="s">
        <v>289</v>
      </c>
      <c r="B464" s="22"/>
      <c r="C464" s="23" t="s">
        <v>0</v>
      </c>
      <c r="D464" s="77" t="s">
        <v>392</v>
      </c>
      <c r="E464" s="24"/>
      <c r="F464" s="25"/>
      <c r="G464" s="25"/>
      <c r="H464" s="25"/>
      <c r="I464" s="25"/>
      <c r="J464" s="26">
        <f>I466</f>
        <v>11.781000000000001</v>
      </c>
      <c r="K464" s="11"/>
    </row>
    <row r="465" spans="1:11" ht="106.5" customHeight="1" x14ac:dyDescent="0.45">
      <c r="A465" s="25"/>
      <c r="B465" s="25"/>
      <c r="C465" s="25"/>
      <c r="D465" s="77"/>
      <c r="E465" s="24"/>
      <c r="F465" s="25"/>
      <c r="G465" s="69" t="s">
        <v>394</v>
      </c>
      <c r="H465" s="69" t="s">
        <v>395</v>
      </c>
      <c r="I465" s="25"/>
      <c r="J465" s="25"/>
      <c r="K465" s="11" t="s">
        <v>393</v>
      </c>
    </row>
    <row r="466" spans="1:11" x14ac:dyDescent="0.45">
      <c r="A466" s="25"/>
      <c r="B466" s="25"/>
      <c r="C466" s="25"/>
      <c r="D466" s="42"/>
      <c r="E466" s="28">
        <v>10</v>
      </c>
      <c r="F466" s="29">
        <v>2.5</v>
      </c>
      <c r="G466" s="29">
        <v>0.15</v>
      </c>
      <c r="H466" s="29">
        <v>3.1415999999999999</v>
      </c>
      <c r="I466" s="30">
        <f>OR(E466&lt;&gt;0,F466&lt;&gt;0,G466&lt;&gt;0,H466&lt;&gt;0)*(E466 + (E466 = 0))*(F466 + (F466 = 0))*(G466 + (G466 = 0))*(H466 + (H466 = 0))</f>
        <v>11.781000000000001</v>
      </c>
      <c r="J466" s="23"/>
      <c r="K466" s="11"/>
    </row>
    <row r="467" spans="1:11" ht="6" customHeight="1" x14ac:dyDescent="0.45">
      <c r="A467" s="31"/>
      <c r="B467" s="31"/>
      <c r="C467" s="31"/>
      <c r="D467" s="32"/>
      <c r="E467" s="33"/>
      <c r="F467" s="31"/>
      <c r="G467" s="31"/>
      <c r="H467" s="31"/>
      <c r="I467" s="31"/>
      <c r="J467" s="31"/>
      <c r="K467" s="11"/>
    </row>
    <row r="468" spans="1:11" x14ac:dyDescent="0.45">
      <c r="A468" s="21" t="s">
        <v>327</v>
      </c>
      <c r="B468" s="22"/>
      <c r="C468" s="23" t="s">
        <v>9</v>
      </c>
      <c r="D468" s="77" t="s">
        <v>213</v>
      </c>
      <c r="E468" s="24"/>
      <c r="F468" s="25"/>
      <c r="G468" s="25"/>
      <c r="H468" s="25"/>
      <c r="I468" s="25"/>
      <c r="J468" s="26">
        <f>I470</f>
        <v>1</v>
      </c>
      <c r="K468" s="11"/>
    </row>
    <row r="469" spans="1:11" ht="55.5" customHeight="1" x14ac:dyDescent="0.45">
      <c r="A469" s="25"/>
      <c r="B469" s="25"/>
      <c r="C469" s="25"/>
      <c r="D469" s="77"/>
      <c r="E469" s="24"/>
      <c r="F469" s="25"/>
      <c r="G469" s="25"/>
      <c r="H469" s="25"/>
      <c r="I469" s="25"/>
      <c r="J469" s="25"/>
      <c r="K469" s="11"/>
    </row>
    <row r="470" spans="1:11" x14ac:dyDescent="0.45">
      <c r="A470" s="25"/>
      <c r="B470" s="25"/>
      <c r="C470" s="25"/>
      <c r="D470" s="42"/>
      <c r="E470" s="28">
        <v>1</v>
      </c>
      <c r="F470" s="29">
        <v>0</v>
      </c>
      <c r="G470" s="29">
        <v>0</v>
      </c>
      <c r="H470" s="29">
        <v>0</v>
      </c>
      <c r="I470" s="30">
        <f>OR(E470&lt;&gt;0,F470&lt;&gt;0,G470&lt;&gt;0,H470&lt;&gt;0)*(E470 + (E470 = 0))*(F470 + (F470 = 0))*(G470 + (G470 = 0))*(H470 + (H470 = 0))</f>
        <v>1</v>
      </c>
      <c r="J470" s="23"/>
      <c r="K470" s="11">
        <v>1850</v>
      </c>
    </row>
    <row r="471" spans="1:11" ht="6" customHeight="1" x14ac:dyDescent="0.45">
      <c r="A471" s="31"/>
      <c r="B471" s="31"/>
      <c r="C471" s="31"/>
      <c r="D471" s="32"/>
      <c r="E471" s="33"/>
      <c r="F471" s="31"/>
      <c r="G471" s="31"/>
      <c r="H471" s="31"/>
      <c r="I471" s="31"/>
      <c r="J471" s="31"/>
      <c r="K471" s="11"/>
    </row>
    <row r="472" spans="1:11" x14ac:dyDescent="0.45">
      <c r="A472" s="21" t="s">
        <v>330</v>
      </c>
      <c r="B472" s="22"/>
      <c r="C472" s="23" t="s">
        <v>9</v>
      </c>
      <c r="D472" s="77" t="s">
        <v>218</v>
      </c>
      <c r="E472" s="24"/>
      <c r="F472" s="25"/>
      <c r="G472" s="25"/>
      <c r="H472" s="25"/>
      <c r="I472" s="25"/>
      <c r="J472" s="26">
        <f>I474</f>
        <v>1</v>
      </c>
      <c r="K472" s="11">
        <v>1150</v>
      </c>
    </row>
    <row r="473" spans="1:11" ht="94.5" customHeight="1" x14ac:dyDescent="0.45">
      <c r="A473" s="25"/>
      <c r="B473" s="25"/>
      <c r="C473" s="25"/>
      <c r="D473" s="77"/>
      <c r="E473" s="24"/>
      <c r="F473" s="25"/>
      <c r="G473" s="25"/>
      <c r="H473" s="25"/>
      <c r="I473" s="25"/>
      <c r="J473" s="25"/>
      <c r="K473" s="11"/>
    </row>
    <row r="474" spans="1:11" x14ac:dyDescent="0.45">
      <c r="A474" s="25"/>
      <c r="B474" s="25"/>
      <c r="C474" s="25"/>
      <c r="D474" s="42"/>
      <c r="E474" s="28">
        <v>1</v>
      </c>
      <c r="F474" s="29">
        <v>0</v>
      </c>
      <c r="G474" s="29">
        <v>0</v>
      </c>
      <c r="H474" s="29">
        <v>0</v>
      </c>
      <c r="I474" s="30">
        <f>OR(E474&lt;&gt;0,F474&lt;&gt;0,G474&lt;&gt;0,H474&lt;&gt;0)*(E474 + (E474 = 0))*(F474 + (F474 = 0))*(G474 + (G474 = 0))*(H474 + (H474 = 0))</f>
        <v>1</v>
      </c>
      <c r="J474" s="23"/>
      <c r="K474" s="11"/>
    </row>
    <row r="475" spans="1:11" ht="6" customHeight="1" x14ac:dyDescent="0.45">
      <c r="A475" s="31"/>
      <c r="B475" s="31"/>
      <c r="C475" s="31"/>
      <c r="D475" s="32"/>
      <c r="E475" s="33"/>
      <c r="F475" s="31"/>
      <c r="G475" s="31"/>
      <c r="H475" s="31"/>
      <c r="I475" s="31"/>
      <c r="J475" s="31"/>
      <c r="K475" s="11"/>
    </row>
    <row r="476" spans="1:11" x14ac:dyDescent="0.45">
      <c r="A476" s="21" t="s">
        <v>331</v>
      </c>
      <c r="B476" s="22"/>
      <c r="C476" s="23" t="s">
        <v>9</v>
      </c>
      <c r="D476" s="77" t="s">
        <v>219</v>
      </c>
      <c r="E476" s="24"/>
      <c r="F476" s="25"/>
      <c r="G476" s="25"/>
      <c r="H476" s="25"/>
      <c r="I476" s="25"/>
      <c r="J476" s="26">
        <f>I478</f>
        <v>1</v>
      </c>
      <c r="K476" s="11">
        <v>1380</v>
      </c>
    </row>
    <row r="477" spans="1:11" ht="40.5" customHeight="1" x14ac:dyDescent="0.45">
      <c r="A477" s="25"/>
      <c r="B477" s="25"/>
      <c r="C477" s="25"/>
      <c r="D477" s="77"/>
      <c r="E477" s="24"/>
      <c r="F477" s="25"/>
      <c r="G477" s="25"/>
      <c r="H477" s="25"/>
      <c r="I477" s="25"/>
      <c r="J477" s="25"/>
      <c r="K477" s="11"/>
    </row>
    <row r="478" spans="1:11" x14ac:dyDescent="0.45">
      <c r="A478" s="25"/>
      <c r="B478" s="25"/>
      <c r="C478" s="25"/>
      <c r="D478" s="42"/>
      <c r="E478" s="28">
        <v>1</v>
      </c>
      <c r="F478" s="29">
        <v>0</v>
      </c>
      <c r="G478" s="29">
        <v>0</v>
      </c>
      <c r="H478" s="29">
        <v>0</v>
      </c>
      <c r="I478" s="30">
        <f>OR(E478&lt;&gt;0,F478&lt;&gt;0,G478&lt;&gt;0,H478&lt;&gt;0)*(E478 + (E478 = 0))*(F478 + (F478 = 0))*(G478 + (G478 = 0))*(H478 + (H478 = 0))</f>
        <v>1</v>
      </c>
      <c r="J478" s="23"/>
      <c r="K478" s="11"/>
    </row>
    <row r="479" spans="1:11" ht="6" customHeight="1" x14ac:dyDescent="0.45">
      <c r="A479" s="31"/>
      <c r="B479" s="31"/>
      <c r="C479" s="31"/>
      <c r="D479" s="32"/>
      <c r="E479" s="33"/>
      <c r="F479" s="31"/>
      <c r="G479" s="31"/>
      <c r="H479" s="31"/>
      <c r="I479" s="31"/>
      <c r="J479" s="31"/>
      <c r="K479" s="11"/>
    </row>
    <row r="480" spans="1:11" x14ac:dyDescent="0.45">
      <c r="A480" s="21" t="s">
        <v>333</v>
      </c>
      <c r="B480" s="22"/>
      <c r="C480" s="23" t="s">
        <v>9</v>
      </c>
      <c r="D480" s="77" t="s">
        <v>427</v>
      </c>
      <c r="E480" s="24"/>
      <c r="F480" s="25"/>
      <c r="G480" s="25"/>
      <c r="H480" s="25"/>
      <c r="I480" s="25"/>
      <c r="J480" s="26">
        <f>I482</f>
        <v>1</v>
      </c>
      <c r="K480" s="11">
        <v>1950</v>
      </c>
    </row>
    <row r="481" spans="1:11" ht="30.75" customHeight="1" x14ac:dyDescent="0.45">
      <c r="A481" s="25"/>
      <c r="B481" s="25"/>
      <c r="C481" s="25"/>
      <c r="D481" s="77"/>
      <c r="E481" s="24"/>
      <c r="F481" s="25"/>
      <c r="G481" s="25"/>
      <c r="H481" s="25"/>
      <c r="I481" s="25"/>
      <c r="J481" s="25"/>
      <c r="K481" s="11"/>
    </row>
    <row r="482" spans="1:11" x14ac:dyDescent="0.45">
      <c r="A482" s="25"/>
      <c r="B482" s="25"/>
      <c r="C482" s="25"/>
      <c r="D482" s="42"/>
      <c r="E482" s="28">
        <v>1</v>
      </c>
      <c r="F482" s="29">
        <v>0</v>
      </c>
      <c r="G482" s="29">
        <v>0</v>
      </c>
      <c r="H482" s="29">
        <v>0</v>
      </c>
      <c r="I482" s="30">
        <f>OR(E482&lt;&gt;0,F482&lt;&gt;0,G482&lt;&gt;0,H482&lt;&gt;0)*(E482 + (E482 = 0))*(F482 + (F482 = 0))*(G482 + (G482 = 0))*(H482 + (H482 = 0))</f>
        <v>1</v>
      </c>
      <c r="J482" s="23"/>
      <c r="K482" s="11"/>
    </row>
    <row r="483" spans="1:11" ht="6" customHeight="1" x14ac:dyDescent="0.45">
      <c r="A483" s="31"/>
      <c r="B483" s="31"/>
      <c r="C483" s="31"/>
      <c r="D483" s="32"/>
      <c r="E483" s="33"/>
      <c r="F483" s="31"/>
      <c r="G483" s="31"/>
      <c r="H483" s="31"/>
      <c r="I483" s="31"/>
      <c r="J483" s="31"/>
      <c r="K483" s="11"/>
    </row>
    <row r="484" spans="1:11" x14ac:dyDescent="0.45">
      <c r="A484" s="21" t="s">
        <v>341</v>
      </c>
      <c r="B484" s="22"/>
      <c r="C484" s="23" t="s">
        <v>9</v>
      </c>
      <c r="D484" s="77" t="s">
        <v>396</v>
      </c>
      <c r="E484" s="24"/>
      <c r="F484" s="25"/>
      <c r="G484" s="25"/>
      <c r="H484" s="25"/>
      <c r="I484" s="25"/>
      <c r="J484" s="26">
        <f>I486</f>
        <v>1</v>
      </c>
      <c r="K484" s="11">
        <v>1800</v>
      </c>
    </row>
    <row r="485" spans="1:11" ht="14.25" customHeight="1" x14ac:dyDescent="0.45">
      <c r="A485" s="25"/>
      <c r="B485" s="25"/>
      <c r="C485" s="25"/>
      <c r="D485" s="77"/>
      <c r="E485" s="24"/>
      <c r="F485" s="25"/>
      <c r="G485" s="25"/>
      <c r="H485" s="25"/>
      <c r="I485" s="25"/>
      <c r="J485" s="25"/>
      <c r="K485" s="11"/>
    </row>
    <row r="486" spans="1:11" x14ac:dyDescent="0.45">
      <c r="A486" s="25"/>
      <c r="B486" s="25"/>
      <c r="C486" s="25"/>
      <c r="D486" s="42"/>
      <c r="E486" s="28">
        <v>1</v>
      </c>
      <c r="F486" s="29">
        <v>0</v>
      </c>
      <c r="G486" s="29">
        <v>0</v>
      </c>
      <c r="H486" s="29">
        <v>0</v>
      </c>
      <c r="I486" s="30">
        <f>OR(E486&lt;&gt;0,F486&lt;&gt;0,G486&lt;&gt;0,H486&lt;&gt;0)*(E486 + (E486 = 0))*(F486 + (F486 = 0))*(G486 + (G486 = 0))*(H486 + (H486 = 0))</f>
        <v>1</v>
      </c>
      <c r="J486" s="23"/>
      <c r="K486" s="11"/>
    </row>
    <row r="487" spans="1:11" x14ac:dyDescent="0.45">
      <c r="A487" s="31"/>
      <c r="B487" s="31"/>
      <c r="C487" s="31"/>
      <c r="D487" s="32"/>
      <c r="E487" s="33"/>
      <c r="F487" s="31"/>
      <c r="G487" s="31"/>
      <c r="H487" s="31"/>
      <c r="I487" s="31"/>
      <c r="J487" s="31"/>
      <c r="K487" s="11"/>
    </row>
    <row r="488" spans="1:11" x14ac:dyDescent="0.45">
      <c r="A488" s="25"/>
      <c r="B488" s="25"/>
      <c r="C488" s="25"/>
      <c r="D488" s="27"/>
      <c r="E488" s="24"/>
      <c r="F488" s="25"/>
      <c r="G488" s="25"/>
      <c r="H488" s="25"/>
      <c r="I488" s="43" t="s">
        <v>15</v>
      </c>
      <c r="J488" s="29"/>
      <c r="K488" s="11"/>
    </row>
    <row r="489" spans="1:11" x14ac:dyDescent="0.45">
      <c r="A489" s="31"/>
      <c r="B489" s="31"/>
      <c r="C489" s="31"/>
      <c r="D489" s="32"/>
      <c r="E489" s="33"/>
      <c r="F489" s="31"/>
      <c r="G489" s="31"/>
      <c r="H489" s="31"/>
      <c r="I489" s="31"/>
      <c r="J489" s="31"/>
      <c r="K489" s="11"/>
    </row>
    <row r="490" spans="1:11" x14ac:dyDescent="0.45">
      <c r="A490" s="25"/>
      <c r="B490" s="25"/>
      <c r="C490" s="25"/>
      <c r="D490" s="27"/>
      <c r="E490" s="24"/>
      <c r="F490" s="25"/>
      <c r="G490" s="25"/>
      <c r="H490" s="25"/>
      <c r="I490" s="25"/>
      <c r="J490" s="25"/>
      <c r="K490" s="11"/>
    </row>
    <row r="491" spans="1:11" x14ac:dyDescent="0.45">
      <c r="A491" s="25"/>
      <c r="B491" s="25"/>
      <c r="C491" s="25"/>
      <c r="D491" s="27"/>
      <c r="E491" s="24"/>
      <c r="F491" s="25"/>
      <c r="G491" s="25"/>
      <c r="H491" s="25"/>
      <c r="I491" s="25"/>
      <c r="J491" s="25"/>
      <c r="K491" s="11"/>
    </row>
    <row r="492" spans="1:11" x14ac:dyDescent="0.45">
      <c r="A492" s="78" t="s">
        <v>71</v>
      </c>
      <c r="B492" s="78"/>
      <c r="C492" s="45" t="s">
        <v>8</v>
      </c>
      <c r="D492" s="78" t="s">
        <v>290</v>
      </c>
      <c r="E492" s="78"/>
      <c r="F492" s="46"/>
      <c r="G492" s="46"/>
      <c r="H492" s="46"/>
      <c r="I492" s="46"/>
      <c r="J492" s="47"/>
      <c r="K492" s="11"/>
    </row>
    <row r="493" spans="1:11" x14ac:dyDescent="0.45">
      <c r="A493" s="21" t="s">
        <v>58</v>
      </c>
      <c r="B493" s="34" t="s">
        <v>184</v>
      </c>
      <c r="C493" s="23" t="s">
        <v>2</v>
      </c>
      <c r="D493" s="77" t="s">
        <v>185</v>
      </c>
      <c r="E493" s="24"/>
      <c r="F493" s="25"/>
      <c r="G493" s="25"/>
      <c r="H493" s="25"/>
      <c r="I493" s="25"/>
      <c r="J493" s="26">
        <f>SUM(I495:I496)</f>
        <v>82.699999999999989</v>
      </c>
      <c r="K493" s="11">
        <v>0.61</v>
      </c>
    </row>
    <row r="494" spans="1:11" ht="14.25" customHeight="1" x14ac:dyDescent="0.45">
      <c r="A494" s="25"/>
      <c r="B494" s="25"/>
      <c r="C494" s="25"/>
      <c r="D494" s="77"/>
      <c r="E494" s="24"/>
      <c r="F494" s="25"/>
      <c r="G494" s="25"/>
      <c r="H494" s="25"/>
      <c r="I494" s="25"/>
      <c r="J494" s="25"/>
      <c r="K494" s="11"/>
    </row>
    <row r="495" spans="1:11" ht="13.5" customHeight="1" x14ac:dyDescent="0.45">
      <c r="A495" s="25"/>
      <c r="B495" s="25"/>
      <c r="C495" s="25"/>
      <c r="D495" s="42" t="s">
        <v>451</v>
      </c>
      <c r="E495" s="28">
        <v>1</v>
      </c>
      <c r="F495" s="29">
        <f>33.8+4.5</f>
        <v>38.299999999999997</v>
      </c>
      <c r="G495" s="29">
        <v>0</v>
      </c>
      <c r="H495" s="29">
        <v>0</v>
      </c>
      <c r="I495" s="30">
        <f t="shared" ref="I495:I496" si="24">OR(E495&lt;&gt;0,F495&lt;&gt;0,G495&lt;&gt;0,H495&lt;&gt;0)*(E495 + (E495 = 0))*(F495 + (F495 = 0))*(G495 + (G495 = 0))*(H495 + (H495 = 0))</f>
        <v>38.299999999999997</v>
      </c>
      <c r="J495" s="25"/>
      <c r="K495" s="11"/>
    </row>
    <row r="496" spans="1:11" ht="13.5" customHeight="1" x14ac:dyDescent="0.45">
      <c r="A496" s="25"/>
      <c r="B496" s="25"/>
      <c r="C496" s="25"/>
      <c r="D496" s="42" t="s">
        <v>452</v>
      </c>
      <c r="E496" s="28">
        <v>1</v>
      </c>
      <c r="F496" s="29">
        <f>33.8+10.6</f>
        <v>44.4</v>
      </c>
      <c r="G496" s="29">
        <v>0</v>
      </c>
      <c r="H496" s="29">
        <v>0</v>
      </c>
      <c r="I496" s="30">
        <f t="shared" si="24"/>
        <v>44.4</v>
      </c>
      <c r="J496" s="25"/>
      <c r="K496" s="11"/>
    </row>
    <row r="497" spans="1:11" ht="6" customHeight="1" x14ac:dyDescent="0.45">
      <c r="A497" s="31"/>
      <c r="B497" s="31"/>
      <c r="C497" s="31"/>
      <c r="D497" s="32"/>
      <c r="E497" s="33"/>
      <c r="F497" s="31"/>
      <c r="G497" s="31"/>
      <c r="H497" s="31"/>
      <c r="I497" s="31"/>
      <c r="J497" s="31"/>
      <c r="K497" s="11"/>
    </row>
    <row r="498" spans="1:11" x14ac:dyDescent="0.45">
      <c r="A498" s="21" t="s">
        <v>59</v>
      </c>
      <c r="B498" s="34" t="s">
        <v>599</v>
      </c>
      <c r="C498" s="23" t="s">
        <v>2</v>
      </c>
      <c r="D498" s="77" t="s">
        <v>598</v>
      </c>
      <c r="E498" s="24"/>
      <c r="F498" s="25"/>
      <c r="G498" s="25"/>
      <c r="H498" s="25"/>
      <c r="I498" s="25"/>
      <c r="J498" s="26">
        <f>SUM(I500:I501)</f>
        <v>82.699999999999989</v>
      </c>
      <c r="K498" s="11">
        <v>2.73</v>
      </c>
    </row>
    <row r="499" spans="1:11" ht="44.25" customHeight="1" x14ac:dyDescent="0.45">
      <c r="A499" s="25"/>
      <c r="B499" s="25"/>
      <c r="C499" s="25"/>
      <c r="D499" s="77"/>
      <c r="E499" s="24"/>
      <c r="F499" s="25"/>
      <c r="G499" s="25"/>
      <c r="H499" s="25"/>
      <c r="I499" s="25"/>
      <c r="J499" s="25"/>
      <c r="K499" s="11"/>
    </row>
    <row r="500" spans="1:11" ht="13.5" customHeight="1" x14ac:dyDescent="0.45">
      <c r="A500" s="25"/>
      <c r="B500" s="25"/>
      <c r="C500" s="25"/>
      <c r="D500" s="42" t="s">
        <v>451</v>
      </c>
      <c r="E500" s="28">
        <v>1</v>
      </c>
      <c r="F500" s="29">
        <f>33.8+4.5</f>
        <v>38.299999999999997</v>
      </c>
      <c r="G500" s="29">
        <v>0</v>
      </c>
      <c r="H500" s="29">
        <v>0</v>
      </c>
      <c r="I500" s="30">
        <f t="shared" ref="I500:I501" si="25">OR(E500&lt;&gt;0,F500&lt;&gt;0,G500&lt;&gt;0,H500&lt;&gt;0)*(E500 + (E500 = 0))*(F500 + (F500 = 0))*(G500 + (G500 = 0))*(H500 + (H500 = 0))</f>
        <v>38.299999999999997</v>
      </c>
      <c r="J500" s="25"/>
      <c r="K500" s="11"/>
    </row>
    <row r="501" spans="1:11" ht="13.5" customHeight="1" x14ac:dyDescent="0.45">
      <c r="A501" s="25"/>
      <c r="B501" s="25"/>
      <c r="C501" s="25"/>
      <c r="D501" s="42" t="s">
        <v>453</v>
      </c>
      <c r="E501" s="28">
        <v>1</v>
      </c>
      <c r="F501" s="29">
        <f>33.8+10.6</f>
        <v>44.4</v>
      </c>
      <c r="G501" s="29">
        <v>0</v>
      </c>
      <c r="H501" s="29">
        <v>0</v>
      </c>
      <c r="I501" s="30">
        <f t="shared" si="25"/>
        <v>44.4</v>
      </c>
      <c r="J501" s="25"/>
      <c r="K501" s="11"/>
    </row>
    <row r="502" spans="1:11" ht="6" customHeight="1" x14ac:dyDescent="0.45">
      <c r="A502" s="31"/>
      <c r="B502" s="31"/>
      <c r="C502" s="31"/>
      <c r="D502" s="32"/>
      <c r="E502" s="33"/>
      <c r="F502" s="31"/>
      <c r="G502" s="31"/>
      <c r="H502" s="31"/>
      <c r="I502" s="31"/>
      <c r="J502" s="31"/>
      <c r="K502" s="11"/>
    </row>
    <row r="503" spans="1:11" x14ac:dyDescent="0.45">
      <c r="A503" s="21" t="s">
        <v>60</v>
      </c>
      <c r="B503" s="34" t="s">
        <v>291</v>
      </c>
      <c r="C503" s="23" t="s">
        <v>2</v>
      </c>
      <c r="D503" s="77" t="s">
        <v>292</v>
      </c>
      <c r="E503" s="24"/>
      <c r="F503" s="25"/>
      <c r="G503" s="25"/>
      <c r="H503" s="25"/>
      <c r="I503" s="25"/>
      <c r="J503" s="26">
        <f>SUM(I505:I506)</f>
        <v>82.699999999999989</v>
      </c>
      <c r="K503" s="11">
        <v>6.46</v>
      </c>
    </row>
    <row r="504" spans="1:11" ht="28.5" customHeight="1" x14ac:dyDescent="0.45">
      <c r="A504" s="25"/>
      <c r="B504" s="25"/>
      <c r="C504" s="25"/>
      <c r="D504" s="77"/>
      <c r="E504" s="24"/>
      <c r="F504" s="25"/>
      <c r="G504" s="25"/>
      <c r="H504" s="25"/>
      <c r="I504" s="25"/>
      <c r="J504" s="25"/>
      <c r="K504" s="11"/>
    </row>
    <row r="505" spans="1:11" ht="13.5" customHeight="1" x14ac:dyDescent="0.45">
      <c r="A505" s="25"/>
      <c r="B505" s="25"/>
      <c r="C505" s="25"/>
      <c r="D505" s="42" t="s">
        <v>451</v>
      </c>
      <c r="E505" s="28">
        <v>1</v>
      </c>
      <c r="F505" s="29">
        <f>33.8+4.5</f>
        <v>38.299999999999997</v>
      </c>
      <c r="G505" s="29">
        <v>0</v>
      </c>
      <c r="H505" s="29">
        <v>0</v>
      </c>
      <c r="I505" s="30">
        <f t="shared" ref="I505:I506" si="26">OR(E505&lt;&gt;0,F505&lt;&gt;0,G505&lt;&gt;0,H505&lt;&gt;0)*(E505 + (E505 = 0))*(F505 + (F505 = 0))*(G505 + (G505 = 0))*(H505 + (H505 = 0))</f>
        <v>38.299999999999997</v>
      </c>
      <c r="J505" s="25"/>
      <c r="K505" s="11"/>
    </row>
    <row r="506" spans="1:11" ht="13.5" customHeight="1" x14ac:dyDescent="0.45">
      <c r="A506" s="25"/>
      <c r="B506" s="25"/>
      <c r="C506" s="25"/>
      <c r="D506" s="42" t="s">
        <v>453</v>
      </c>
      <c r="E506" s="28">
        <v>1</v>
      </c>
      <c r="F506" s="29">
        <f>33.8+10.6</f>
        <v>44.4</v>
      </c>
      <c r="G506" s="29">
        <v>0</v>
      </c>
      <c r="H506" s="29">
        <v>0</v>
      </c>
      <c r="I506" s="30">
        <f t="shared" si="26"/>
        <v>44.4</v>
      </c>
      <c r="J506" s="25"/>
      <c r="K506" s="11"/>
    </row>
    <row r="507" spans="1:11" ht="6" customHeight="1" x14ac:dyDescent="0.45">
      <c r="A507" s="31"/>
      <c r="B507" s="31"/>
      <c r="C507" s="31"/>
      <c r="D507" s="32"/>
      <c r="E507" s="33"/>
      <c r="F507" s="31"/>
      <c r="G507" s="31"/>
      <c r="H507" s="31"/>
      <c r="I507" s="31"/>
      <c r="J507" s="31"/>
      <c r="K507" s="11"/>
    </row>
    <row r="508" spans="1:11" x14ac:dyDescent="0.45">
      <c r="A508" s="21" t="s">
        <v>61</v>
      </c>
      <c r="B508" s="34"/>
      <c r="C508" s="23" t="s">
        <v>1</v>
      </c>
      <c r="D508" s="77" t="s">
        <v>293</v>
      </c>
      <c r="E508" s="24"/>
      <c r="F508" s="25"/>
      <c r="G508" s="25"/>
      <c r="H508" s="25"/>
      <c r="I508" s="25"/>
      <c r="J508" s="26">
        <f>SUM(I510:I510)</f>
        <v>1</v>
      </c>
      <c r="K508" s="11"/>
    </row>
    <row r="509" spans="1:11" ht="80.25" customHeight="1" x14ac:dyDescent="0.45">
      <c r="A509" s="25"/>
      <c r="B509" s="25"/>
      <c r="C509" s="25"/>
      <c r="D509" s="77"/>
      <c r="E509" s="24"/>
      <c r="F509" s="25"/>
      <c r="G509" s="25"/>
      <c r="H509" s="25"/>
      <c r="I509" s="25"/>
      <c r="J509" s="25"/>
      <c r="K509" s="11"/>
    </row>
    <row r="510" spans="1:11" ht="13.5" customHeight="1" x14ac:dyDescent="0.45">
      <c r="A510" s="25"/>
      <c r="B510" s="25"/>
      <c r="C510" s="25"/>
      <c r="D510" s="42"/>
      <c r="E510" s="28">
        <v>1</v>
      </c>
      <c r="F510" s="29">
        <v>0</v>
      </c>
      <c r="G510" s="29">
        <v>0</v>
      </c>
      <c r="H510" s="29">
        <v>0</v>
      </c>
      <c r="I510" s="30">
        <f>OR(E510&lt;&gt;0,F510&lt;&gt;0,G510&lt;&gt;0,H510&lt;&gt;0)*(E510 + (E510 = 0))*(F510 + (F510 = 0))*(G510 + (G510 = 0))*(H510 + (H510 = 0))</f>
        <v>1</v>
      </c>
      <c r="J510" s="25"/>
      <c r="K510" s="11"/>
    </row>
    <row r="511" spans="1:11" ht="6" customHeight="1" x14ac:dyDescent="0.45">
      <c r="A511" s="31"/>
      <c r="B511" s="31"/>
      <c r="C511" s="31"/>
      <c r="D511" s="32"/>
      <c r="E511" s="33"/>
      <c r="F511" s="31"/>
      <c r="G511" s="31"/>
      <c r="H511" s="31"/>
      <c r="I511" s="31"/>
      <c r="J511" s="31"/>
      <c r="K511" s="11"/>
    </row>
    <row r="512" spans="1:11" x14ac:dyDescent="0.45">
      <c r="A512" s="21" t="s">
        <v>62</v>
      </c>
      <c r="B512" s="22" t="s">
        <v>207</v>
      </c>
      <c r="C512" s="23" t="s">
        <v>1</v>
      </c>
      <c r="D512" s="77" t="s">
        <v>296</v>
      </c>
      <c r="E512" s="24"/>
      <c r="F512" s="25"/>
      <c r="G512" s="25"/>
      <c r="H512" s="25"/>
      <c r="I512" s="25"/>
      <c r="J512" s="26">
        <f>SUM(I514:I514)</f>
        <v>8</v>
      </c>
      <c r="K512" s="11">
        <v>120.14</v>
      </c>
    </row>
    <row r="513" spans="1:11" ht="52.5" customHeight="1" x14ac:dyDescent="0.45">
      <c r="A513" s="25"/>
      <c r="B513" s="25"/>
      <c r="C513" s="25"/>
      <c r="D513" s="77"/>
      <c r="E513" s="24"/>
      <c r="F513" s="25"/>
      <c r="G513" s="25"/>
      <c r="H513" s="25"/>
      <c r="I513" s="25"/>
      <c r="J513" s="25"/>
      <c r="K513" s="11"/>
    </row>
    <row r="514" spans="1:11" ht="13.5" customHeight="1" x14ac:dyDescent="0.45">
      <c r="A514" s="25"/>
      <c r="B514" s="25"/>
      <c r="C514" s="25"/>
      <c r="D514" s="42"/>
      <c r="E514" s="28">
        <v>8</v>
      </c>
      <c r="F514" s="29">
        <v>0</v>
      </c>
      <c r="G514" s="29">
        <v>0</v>
      </c>
      <c r="H514" s="29">
        <v>0</v>
      </c>
      <c r="I514" s="30">
        <f>OR(E514&lt;&gt;0,F514&lt;&gt;0,G514&lt;&gt;0,H514&lt;&gt;0)*(E514 + (E514 = 0))*(F514 + (F514 = 0))*(G514 + (G514 = 0))*(H514 + (H514 = 0))</f>
        <v>8</v>
      </c>
      <c r="J514" s="25"/>
      <c r="K514" s="11"/>
    </row>
    <row r="515" spans="1:11" ht="6" customHeight="1" x14ac:dyDescent="0.45">
      <c r="A515" s="31"/>
      <c r="B515" s="31"/>
      <c r="C515" s="31"/>
      <c r="D515" s="32"/>
      <c r="E515" s="33"/>
      <c r="F515" s="31"/>
      <c r="G515" s="31"/>
      <c r="H515" s="31"/>
      <c r="I515" s="31"/>
      <c r="J515" s="31"/>
      <c r="K515" s="11"/>
    </row>
    <row r="516" spans="1:11" x14ac:dyDescent="0.45">
      <c r="A516" s="21" t="s">
        <v>63</v>
      </c>
      <c r="B516" s="22" t="s">
        <v>294</v>
      </c>
      <c r="C516" s="23" t="s">
        <v>1</v>
      </c>
      <c r="D516" s="77" t="s">
        <v>295</v>
      </c>
      <c r="E516" s="24"/>
      <c r="F516" s="25"/>
      <c r="G516" s="25"/>
      <c r="H516" s="25"/>
      <c r="I516" s="25"/>
      <c r="J516" s="26">
        <f>SUM(I518:I518)</f>
        <v>8</v>
      </c>
      <c r="K516" s="11">
        <v>62.79</v>
      </c>
    </row>
    <row r="517" spans="1:11" ht="27.75" customHeight="1" x14ac:dyDescent="0.45">
      <c r="A517" s="25"/>
      <c r="B517" s="25"/>
      <c r="C517" s="25"/>
      <c r="D517" s="77"/>
      <c r="E517" s="24"/>
      <c r="F517" s="25"/>
      <c r="G517" s="25"/>
      <c r="H517" s="25"/>
      <c r="I517" s="25"/>
      <c r="J517" s="25"/>
      <c r="K517" s="11"/>
    </row>
    <row r="518" spans="1:11" ht="13.5" customHeight="1" x14ac:dyDescent="0.45">
      <c r="A518" s="25"/>
      <c r="B518" s="25"/>
      <c r="C518" s="25"/>
      <c r="D518" s="42"/>
      <c r="E518" s="28">
        <v>8</v>
      </c>
      <c r="F518" s="29">
        <v>0</v>
      </c>
      <c r="G518" s="29">
        <v>0</v>
      </c>
      <c r="H518" s="29">
        <v>0</v>
      </c>
      <c r="I518" s="30">
        <f>OR(E518&lt;&gt;0,F518&lt;&gt;0,G518&lt;&gt;0,H518&lt;&gt;0)*(E518 + (E518 = 0))*(F518 + (F518 = 0))*(G518 + (G518 = 0))*(H518 + (H518 = 0))</f>
        <v>8</v>
      </c>
      <c r="J518" s="25"/>
      <c r="K518" s="11"/>
    </row>
    <row r="519" spans="1:11" ht="6" customHeight="1" x14ac:dyDescent="0.45">
      <c r="A519" s="31"/>
      <c r="B519" s="31"/>
      <c r="C519" s="31"/>
      <c r="D519" s="32"/>
      <c r="E519" s="33"/>
      <c r="F519" s="31"/>
      <c r="G519" s="31"/>
      <c r="H519" s="31"/>
      <c r="I519" s="31"/>
      <c r="J519" s="31"/>
      <c r="K519" s="11"/>
    </row>
    <row r="520" spans="1:11" x14ac:dyDescent="0.45">
      <c r="A520" s="21" t="s">
        <v>64</v>
      </c>
      <c r="B520" s="22" t="s">
        <v>297</v>
      </c>
      <c r="C520" s="23" t="s">
        <v>1</v>
      </c>
      <c r="D520" s="77" t="s">
        <v>298</v>
      </c>
      <c r="E520" s="24"/>
      <c r="F520" s="25"/>
      <c r="G520" s="25"/>
      <c r="H520" s="25"/>
      <c r="I520" s="25"/>
      <c r="J520" s="26">
        <f>SUM(I522:I522)</f>
        <v>2</v>
      </c>
      <c r="K520" s="11">
        <v>27.25</v>
      </c>
    </row>
    <row r="521" spans="1:11" ht="27.75" customHeight="1" x14ac:dyDescent="0.45">
      <c r="A521" s="25"/>
      <c r="B521" s="25"/>
      <c r="C521" s="25"/>
      <c r="D521" s="77"/>
      <c r="E521" s="24"/>
      <c r="F521" s="25"/>
      <c r="G521" s="25"/>
      <c r="H521" s="25"/>
      <c r="I521" s="25"/>
      <c r="J521" s="25"/>
      <c r="K521" s="11"/>
    </row>
    <row r="522" spans="1:11" ht="13.5" customHeight="1" x14ac:dyDescent="0.45">
      <c r="A522" s="25"/>
      <c r="B522" s="25"/>
      <c r="C522" s="25"/>
      <c r="D522" s="42"/>
      <c r="E522" s="28">
        <v>2</v>
      </c>
      <c r="F522" s="29">
        <v>0</v>
      </c>
      <c r="G522" s="29">
        <v>0</v>
      </c>
      <c r="H522" s="29">
        <v>0</v>
      </c>
      <c r="I522" s="30">
        <f>OR(E522&lt;&gt;0,F522&lt;&gt;0,G522&lt;&gt;0,H522&lt;&gt;0)*(E522 + (E522 = 0))*(F522 + (F522 = 0))*(G522 + (G522 = 0))*(H522 + (H522 = 0))</f>
        <v>2</v>
      </c>
      <c r="J522" s="25"/>
      <c r="K522" s="11"/>
    </row>
    <row r="523" spans="1:11" ht="6" customHeight="1" x14ac:dyDescent="0.45">
      <c r="A523" s="31"/>
      <c r="B523" s="31"/>
      <c r="C523" s="31"/>
      <c r="D523" s="32"/>
      <c r="E523" s="33"/>
      <c r="F523" s="31"/>
      <c r="G523" s="31"/>
      <c r="H523" s="31"/>
      <c r="I523" s="31"/>
      <c r="J523" s="31"/>
      <c r="K523" s="11"/>
    </row>
    <row r="524" spans="1:11" ht="20.25" x14ac:dyDescent="0.45">
      <c r="A524" s="21" t="s">
        <v>65</v>
      </c>
      <c r="B524" s="22" t="s">
        <v>299</v>
      </c>
      <c r="C524" s="23" t="s">
        <v>1</v>
      </c>
      <c r="D524" s="77" t="s">
        <v>591</v>
      </c>
      <c r="E524" s="24"/>
      <c r="F524" s="25"/>
      <c r="G524" s="25"/>
      <c r="H524" s="25"/>
      <c r="I524" s="25"/>
      <c r="J524" s="26">
        <f>SUM(I526:I526)</f>
        <v>2</v>
      </c>
      <c r="K524" s="11">
        <v>687.85</v>
      </c>
    </row>
    <row r="525" spans="1:11" ht="34.5" customHeight="1" x14ac:dyDescent="0.45">
      <c r="A525" s="25"/>
      <c r="B525" s="25"/>
      <c r="C525" s="25"/>
      <c r="D525" s="77"/>
      <c r="E525" s="24"/>
      <c r="F525" s="25"/>
      <c r="G525" s="25"/>
      <c r="H525" s="25"/>
      <c r="I525" s="25"/>
      <c r="J525" s="25"/>
      <c r="K525" s="11"/>
    </row>
    <row r="526" spans="1:11" ht="13.5" customHeight="1" x14ac:dyDescent="0.45">
      <c r="A526" s="25"/>
      <c r="B526" s="25"/>
      <c r="C526" s="25"/>
      <c r="D526" s="42"/>
      <c r="E526" s="28">
        <v>2</v>
      </c>
      <c r="F526" s="29">
        <v>0</v>
      </c>
      <c r="G526" s="29">
        <v>0</v>
      </c>
      <c r="H526" s="29">
        <v>0</v>
      </c>
      <c r="I526" s="30">
        <f>OR(E526&lt;&gt;0,F526&lt;&gt;0,G526&lt;&gt;0,H526&lt;&gt;0)*(E526 + (E526 = 0))*(F526 + (F526 = 0))*(G526 + (G526 = 0))*(H526 + (H526 = 0))</f>
        <v>2</v>
      </c>
      <c r="J526" s="25"/>
      <c r="K526" s="11"/>
    </row>
    <row r="527" spans="1:11" ht="6" customHeight="1" x14ac:dyDescent="0.45">
      <c r="A527" s="31"/>
      <c r="B527" s="31"/>
      <c r="C527" s="31"/>
      <c r="D527" s="32"/>
      <c r="E527" s="33"/>
      <c r="F527" s="31"/>
      <c r="G527" s="31"/>
      <c r="H527" s="31"/>
      <c r="I527" s="31"/>
      <c r="J527" s="31"/>
      <c r="K527" s="11"/>
    </row>
    <row r="528" spans="1:11" x14ac:dyDescent="0.45">
      <c r="A528" s="21" t="s">
        <v>73</v>
      </c>
      <c r="B528" s="34" t="s">
        <v>35</v>
      </c>
      <c r="C528" s="23" t="s">
        <v>1</v>
      </c>
      <c r="D528" s="77" t="s">
        <v>36</v>
      </c>
      <c r="E528" s="24"/>
      <c r="F528" s="25"/>
      <c r="G528" s="25"/>
      <c r="H528" s="25"/>
      <c r="I528" s="25"/>
      <c r="J528" s="26">
        <f>I530</f>
        <v>3</v>
      </c>
      <c r="K528" s="11"/>
    </row>
    <row r="529" spans="1:11" ht="53.25" customHeight="1" x14ac:dyDescent="0.45">
      <c r="A529" s="25"/>
      <c r="B529" s="25"/>
      <c r="C529" s="25"/>
      <c r="D529" s="77"/>
      <c r="E529" s="24"/>
      <c r="F529" s="25"/>
      <c r="G529" s="25"/>
      <c r="H529" s="25"/>
      <c r="I529" s="25"/>
      <c r="J529" s="25"/>
      <c r="K529" s="11"/>
    </row>
    <row r="530" spans="1:11" x14ac:dyDescent="0.45">
      <c r="A530" s="25"/>
      <c r="B530" s="25"/>
      <c r="C530" s="25"/>
      <c r="D530" s="42"/>
      <c r="E530" s="28">
        <v>3</v>
      </c>
      <c r="F530" s="29">
        <v>0</v>
      </c>
      <c r="G530" s="29">
        <v>0</v>
      </c>
      <c r="H530" s="29">
        <v>0</v>
      </c>
      <c r="I530" s="30">
        <f>OR(E530&lt;&gt;0,F530&lt;&gt;0,G530&lt;&gt;0,H530&lt;&gt;0)*(E530 + (E530 = 0))*(F530 + (F530 = 0))*(G530 + (G530 = 0))*(H530 + (H530 = 0))</f>
        <v>3</v>
      </c>
      <c r="J530" s="23"/>
      <c r="K530" s="11" t="s">
        <v>40</v>
      </c>
    </row>
    <row r="531" spans="1:11" ht="6" customHeight="1" x14ac:dyDescent="0.45">
      <c r="A531" s="31"/>
      <c r="B531" s="31"/>
      <c r="C531" s="31"/>
      <c r="D531" s="32"/>
      <c r="E531" s="33"/>
      <c r="F531" s="31"/>
      <c r="G531" s="31"/>
      <c r="H531" s="31"/>
      <c r="I531" s="31"/>
      <c r="J531" s="31"/>
      <c r="K531" s="11"/>
    </row>
    <row r="532" spans="1:11" x14ac:dyDescent="0.45">
      <c r="A532" s="21" t="s">
        <v>75</v>
      </c>
      <c r="B532" s="34" t="s">
        <v>37</v>
      </c>
      <c r="C532" s="23" t="s">
        <v>1</v>
      </c>
      <c r="D532" s="77" t="s">
        <v>38</v>
      </c>
      <c r="E532" s="24"/>
      <c r="F532" s="25"/>
      <c r="G532" s="25"/>
      <c r="H532" s="25"/>
      <c r="I532" s="25"/>
      <c r="J532" s="26">
        <f>I534</f>
        <v>3</v>
      </c>
      <c r="K532" s="11"/>
    </row>
    <row r="533" spans="1:11" ht="27.75" customHeight="1" x14ac:dyDescent="0.45">
      <c r="A533" s="25"/>
      <c r="B533" s="25"/>
      <c r="C533" s="25"/>
      <c r="D533" s="77"/>
      <c r="E533" s="24"/>
      <c r="F533" s="25"/>
      <c r="G533" s="25"/>
      <c r="H533" s="25"/>
      <c r="I533" s="25"/>
      <c r="J533" s="25"/>
      <c r="K533" s="11"/>
    </row>
    <row r="534" spans="1:11" x14ac:dyDescent="0.45">
      <c r="A534" s="25"/>
      <c r="B534" s="25"/>
      <c r="C534" s="25"/>
      <c r="D534" s="42"/>
      <c r="E534" s="28">
        <v>3</v>
      </c>
      <c r="F534" s="29">
        <v>0</v>
      </c>
      <c r="G534" s="29">
        <v>0</v>
      </c>
      <c r="H534" s="29">
        <v>0</v>
      </c>
      <c r="I534" s="30">
        <f>OR(E534&lt;&gt;0,F534&lt;&gt;0,G534&lt;&gt;0,H534&lt;&gt;0)*(E534 + (E534 = 0))*(F534 + (F534 = 0))*(G534 + (G534 = 0))*(H534 + (H534 = 0))</f>
        <v>3</v>
      </c>
      <c r="J534" s="23"/>
      <c r="K534" s="11" t="s">
        <v>39</v>
      </c>
    </row>
    <row r="535" spans="1:11" x14ac:dyDescent="0.45">
      <c r="A535" s="31"/>
      <c r="B535" s="31"/>
      <c r="C535" s="31"/>
      <c r="D535" s="32"/>
      <c r="E535" s="33"/>
      <c r="F535" s="31"/>
      <c r="G535" s="31"/>
      <c r="H535" s="31"/>
      <c r="I535" s="31"/>
      <c r="J535" s="31"/>
      <c r="K535" s="11"/>
    </row>
    <row r="536" spans="1:11" x14ac:dyDescent="0.45">
      <c r="A536" s="25"/>
      <c r="B536" s="25"/>
      <c r="C536" s="25"/>
      <c r="D536" s="27"/>
      <c r="E536" s="24"/>
      <c r="F536" s="25"/>
      <c r="G536" s="25"/>
      <c r="H536" s="25"/>
      <c r="I536" s="43" t="s">
        <v>19</v>
      </c>
      <c r="J536" s="29"/>
      <c r="K536" s="11"/>
    </row>
    <row r="537" spans="1:11" x14ac:dyDescent="0.45">
      <c r="A537" s="31"/>
      <c r="B537" s="31"/>
      <c r="C537" s="31"/>
      <c r="D537" s="32"/>
      <c r="E537" s="33"/>
      <c r="F537" s="31"/>
      <c r="G537" s="31"/>
      <c r="H537" s="31"/>
      <c r="I537" s="31"/>
      <c r="J537" s="31"/>
      <c r="K537" s="11"/>
    </row>
    <row r="538" spans="1:11" x14ac:dyDescent="0.45">
      <c r="A538" s="25"/>
      <c r="B538" s="25"/>
      <c r="C538" s="25"/>
      <c r="D538" s="27"/>
      <c r="E538" s="24"/>
      <c r="F538" s="25"/>
      <c r="G538" s="25"/>
      <c r="H538" s="25"/>
      <c r="I538" s="25"/>
      <c r="J538" s="25"/>
      <c r="K538" s="11"/>
    </row>
    <row r="539" spans="1:11" x14ac:dyDescent="0.45">
      <c r="A539" s="25"/>
      <c r="B539" s="25"/>
      <c r="C539" s="25"/>
      <c r="D539" s="27"/>
      <c r="E539" s="24"/>
      <c r="F539" s="25"/>
      <c r="G539" s="25"/>
      <c r="H539" s="25"/>
      <c r="I539" s="25"/>
      <c r="J539" s="25"/>
      <c r="K539" s="11"/>
    </row>
    <row r="540" spans="1:11" x14ac:dyDescent="0.45">
      <c r="A540" s="78" t="s">
        <v>72</v>
      </c>
      <c r="B540" s="78"/>
      <c r="C540" s="45" t="s">
        <v>8</v>
      </c>
      <c r="D540" s="78" t="s">
        <v>241</v>
      </c>
      <c r="E540" s="78"/>
      <c r="F540" s="46"/>
      <c r="G540" s="46"/>
      <c r="H540" s="46"/>
      <c r="I540" s="46"/>
      <c r="J540" s="47"/>
      <c r="K540" s="11"/>
    </row>
    <row r="541" spans="1:11" x14ac:dyDescent="0.45">
      <c r="A541" s="21" t="s">
        <v>58</v>
      </c>
      <c r="B541" s="34" t="s">
        <v>242</v>
      </c>
      <c r="C541" s="23" t="s">
        <v>0</v>
      </c>
      <c r="D541" s="77" t="s">
        <v>243</v>
      </c>
      <c r="E541" s="24"/>
      <c r="F541" s="25"/>
      <c r="G541" s="25"/>
      <c r="H541" s="25"/>
      <c r="I541" s="25"/>
      <c r="J541" s="26">
        <f>I543</f>
        <v>153</v>
      </c>
      <c r="K541" s="11"/>
    </row>
    <row r="542" spans="1:11" ht="14.25" customHeight="1" x14ac:dyDescent="0.45">
      <c r="A542" s="25"/>
      <c r="B542" s="25"/>
      <c r="C542" s="25"/>
      <c r="D542" s="77"/>
      <c r="E542" s="24"/>
      <c r="F542" s="25"/>
      <c r="G542" s="25"/>
      <c r="H542" s="25"/>
      <c r="I542" s="25"/>
      <c r="J542" s="25"/>
      <c r="K542" s="11"/>
    </row>
    <row r="543" spans="1:11" x14ac:dyDescent="0.45">
      <c r="A543" s="25"/>
      <c r="B543" s="25"/>
      <c r="C543" s="25"/>
      <c r="D543" s="27"/>
      <c r="E543" s="28">
        <v>1</v>
      </c>
      <c r="F543" s="29">
        <v>22.5</v>
      </c>
      <c r="G543" s="29">
        <v>0</v>
      </c>
      <c r="H543" s="29">
        <v>6.8</v>
      </c>
      <c r="I543" s="30">
        <f>OR(E543&lt;&gt;0,F543&lt;&gt;0,G543&lt;&gt;0,H543&lt;&gt;0)*(E543 + (E543 = 0))*(F543 + (F543 = 0))*(G543 + (G543 = 0))*(H543 + (H543 = 0))</f>
        <v>153</v>
      </c>
      <c r="J543" s="23"/>
      <c r="K543" s="11" t="s">
        <v>244</v>
      </c>
    </row>
    <row r="544" spans="1:11" ht="6" customHeight="1" x14ac:dyDescent="0.45">
      <c r="A544" s="31"/>
      <c r="B544" s="31"/>
      <c r="C544" s="31"/>
      <c r="D544" s="32"/>
      <c r="E544" s="33"/>
      <c r="F544" s="31"/>
      <c r="G544" s="31"/>
      <c r="H544" s="31"/>
      <c r="I544" s="31"/>
      <c r="J544" s="31"/>
      <c r="K544" s="11"/>
    </row>
    <row r="545" spans="1:11" x14ac:dyDescent="0.45">
      <c r="A545" s="21" t="s">
        <v>59</v>
      </c>
      <c r="B545" s="34" t="s">
        <v>245</v>
      </c>
      <c r="C545" s="23" t="s">
        <v>0</v>
      </c>
      <c r="D545" s="77" t="s">
        <v>252</v>
      </c>
      <c r="E545" s="24"/>
      <c r="F545" s="25"/>
      <c r="G545" s="25"/>
      <c r="H545" s="25"/>
      <c r="I545" s="25"/>
      <c r="J545" s="26">
        <f>I547</f>
        <v>153</v>
      </c>
      <c r="K545" s="11"/>
    </row>
    <row r="546" spans="1:11" ht="42" customHeight="1" x14ac:dyDescent="0.45">
      <c r="A546" s="25"/>
      <c r="B546" s="25"/>
      <c r="C546" s="25"/>
      <c r="D546" s="77"/>
      <c r="E546" s="24"/>
      <c r="F546" s="25"/>
      <c r="G546" s="25"/>
      <c r="H546" s="25"/>
      <c r="I546" s="25"/>
      <c r="J546" s="25"/>
      <c r="K546" s="11"/>
    </row>
    <row r="547" spans="1:11" x14ac:dyDescent="0.45">
      <c r="A547" s="25"/>
      <c r="B547" s="25"/>
      <c r="C547" s="25"/>
      <c r="D547" s="27"/>
      <c r="E547" s="28">
        <v>1</v>
      </c>
      <c r="F547" s="29">
        <v>22.5</v>
      </c>
      <c r="G547" s="29">
        <v>0</v>
      </c>
      <c r="H547" s="29">
        <v>6.8</v>
      </c>
      <c r="I547" s="30">
        <f>OR(E547&lt;&gt;0,F547&lt;&gt;0,G547&lt;&gt;0,H547&lt;&gt;0)*(E547 + (E547 = 0))*(F547 + (F547 = 0))*(G547 + (G547 = 0))*(H547 + (H547 = 0))</f>
        <v>153</v>
      </c>
      <c r="J547" s="23"/>
      <c r="K547" s="11" t="s">
        <v>246</v>
      </c>
    </row>
    <row r="548" spans="1:11" ht="6" customHeight="1" x14ac:dyDescent="0.45">
      <c r="A548" s="31"/>
      <c r="B548" s="31"/>
      <c r="C548" s="31"/>
      <c r="D548" s="32"/>
      <c r="E548" s="33"/>
      <c r="F548" s="31"/>
      <c r="G548" s="31"/>
      <c r="H548" s="31"/>
      <c r="I548" s="31"/>
      <c r="J548" s="31"/>
      <c r="K548" s="11"/>
    </row>
    <row r="549" spans="1:11" x14ac:dyDescent="0.45">
      <c r="A549" s="21" t="s">
        <v>60</v>
      </c>
      <c r="B549" s="34"/>
      <c r="C549" s="23" t="s">
        <v>9</v>
      </c>
      <c r="D549" s="77" t="s">
        <v>253</v>
      </c>
      <c r="E549" s="24"/>
      <c r="F549" s="25"/>
      <c r="G549" s="25"/>
      <c r="H549" s="25"/>
      <c r="I549" s="25"/>
      <c r="J549" s="26">
        <f>I551</f>
        <v>1</v>
      </c>
      <c r="K549" s="11"/>
    </row>
    <row r="550" spans="1:11" x14ac:dyDescent="0.45">
      <c r="A550" s="25"/>
      <c r="B550" s="25"/>
      <c r="C550" s="25"/>
      <c r="D550" s="77"/>
      <c r="E550" s="24"/>
      <c r="F550" s="25"/>
      <c r="G550" s="25"/>
      <c r="H550" s="25"/>
      <c r="I550" s="25"/>
      <c r="J550" s="25"/>
      <c r="K550" s="11"/>
    </row>
    <row r="551" spans="1:11" x14ac:dyDescent="0.45">
      <c r="A551" s="25"/>
      <c r="B551" s="25"/>
      <c r="C551" s="25"/>
      <c r="D551" s="27"/>
      <c r="E551" s="28">
        <v>1</v>
      </c>
      <c r="F551" s="29">
        <v>0</v>
      </c>
      <c r="G551" s="29">
        <v>0</v>
      </c>
      <c r="H551" s="29">
        <v>0</v>
      </c>
      <c r="I551" s="30">
        <f>OR(E551&lt;&gt;0,F551&lt;&gt;0,G551&lt;&gt;0,H551&lt;&gt;0)*(E551 + (E551 = 0))*(F551 + (F551 = 0))*(G551 + (G551 = 0))*(H551 + (H551 = 0))</f>
        <v>1</v>
      </c>
      <c r="J551" s="23"/>
      <c r="K551" s="11"/>
    </row>
    <row r="552" spans="1:11" ht="6" customHeight="1" x14ac:dyDescent="0.45">
      <c r="A552" s="31"/>
      <c r="B552" s="31"/>
      <c r="C552" s="31"/>
      <c r="D552" s="32"/>
      <c r="E552" s="33"/>
      <c r="F552" s="31"/>
      <c r="G552" s="31"/>
      <c r="H552" s="31"/>
      <c r="I552" s="31"/>
      <c r="J552" s="31"/>
      <c r="K552" s="11"/>
    </row>
    <row r="553" spans="1:11" x14ac:dyDescent="0.45">
      <c r="A553" s="21" t="s">
        <v>61</v>
      </c>
      <c r="B553" s="34" t="s">
        <v>255</v>
      </c>
      <c r="C553" s="23" t="s">
        <v>0</v>
      </c>
      <c r="D553" s="77" t="s">
        <v>257</v>
      </c>
      <c r="E553" s="24"/>
      <c r="F553" s="25"/>
      <c r="G553" s="25"/>
      <c r="H553" s="25"/>
      <c r="I553" s="25"/>
      <c r="J553" s="26">
        <f>I555</f>
        <v>9.6000000000000014</v>
      </c>
      <c r="K553" s="11"/>
    </row>
    <row r="554" spans="1:11" ht="14.25" customHeight="1" x14ac:dyDescent="0.45">
      <c r="A554" s="25"/>
      <c r="B554" s="25"/>
      <c r="C554" s="25"/>
      <c r="D554" s="77"/>
      <c r="E554" s="24"/>
      <c r="F554" s="25"/>
      <c r="G554" s="25"/>
      <c r="H554" s="25"/>
      <c r="I554" s="25"/>
      <c r="J554" s="25"/>
      <c r="K554" s="11"/>
    </row>
    <row r="555" spans="1:11" x14ac:dyDescent="0.45">
      <c r="A555" s="25"/>
      <c r="B555" s="25"/>
      <c r="C555" s="25"/>
      <c r="D555" s="27"/>
      <c r="E555" s="28">
        <v>1</v>
      </c>
      <c r="F555" s="29">
        <v>3.2</v>
      </c>
      <c r="G555" s="29">
        <v>0</v>
      </c>
      <c r="H555" s="29">
        <v>3</v>
      </c>
      <c r="I555" s="30">
        <f>OR(E555&lt;&gt;0,F555&lt;&gt;0,G555&lt;&gt;0,H555&lt;&gt;0)*(E555 + (E555 = 0))*(F555 + (F555 = 0))*(G555 + (G555 = 0))*(H555 + (H555 = 0))</f>
        <v>9.6000000000000014</v>
      </c>
      <c r="J555" s="23"/>
      <c r="K555" s="11" t="s">
        <v>256</v>
      </c>
    </row>
    <row r="556" spans="1:11" x14ac:dyDescent="0.45">
      <c r="A556" s="31"/>
      <c r="B556" s="31"/>
      <c r="C556" s="31"/>
      <c r="D556" s="32"/>
      <c r="E556" s="33"/>
      <c r="F556" s="31"/>
      <c r="G556" s="31"/>
      <c r="H556" s="31"/>
      <c r="I556" s="31"/>
      <c r="J556" s="31"/>
      <c r="K556" s="11"/>
    </row>
    <row r="557" spans="1:11" x14ac:dyDescent="0.45">
      <c r="A557" s="36"/>
      <c r="B557" s="36"/>
      <c r="C557" s="36"/>
      <c r="D557" s="37"/>
      <c r="E557" s="38"/>
      <c r="F557" s="36"/>
      <c r="G557" s="36"/>
      <c r="H557" s="36"/>
      <c r="I557" s="39" t="s">
        <v>27</v>
      </c>
      <c r="J557" s="40"/>
      <c r="K557" s="11"/>
    </row>
    <row r="558" spans="1:11" x14ac:dyDescent="0.45">
      <c r="A558" s="31"/>
      <c r="B558" s="31"/>
      <c r="C558" s="31"/>
      <c r="D558" s="32"/>
      <c r="E558" s="33"/>
      <c r="F558" s="31"/>
      <c r="G558" s="31"/>
      <c r="H558" s="31"/>
      <c r="I558" s="31"/>
      <c r="J558" s="31"/>
      <c r="K558" s="11"/>
    </row>
    <row r="559" spans="1:11" x14ac:dyDescent="0.45">
      <c r="A559" s="25"/>
      <c r="B559" s="25"/>
      <c r="C559" s="25"/>
      <c r="D559" s="27"/>
      <c r="E559" s="24"/>
      <c r="F559" s="25"/>
      <c r="G559" s="25"/>
      <c r="H559" s="25"/>
      <c r="I559" s="25"/>
      <c r="J559" s="25"/>
      <c r="K559" s="11"/>
    </row>
    <row r="560" spans="1:11" s="6" customFormat="1" ht="15" customHeight="1" x14ac:dyDescent="0.35">
      <c r="A560" s="36"/>
      <c r="B560" s="36"/>
      <c r="C560" s="36"/>
      <c r="D560" s="36"/>
      <c r="E560" s="36"/>
      <c r="F560" s="36"/>
      <c r="G560" s="36"/>
      <c r="H560" s="36"/>
      <c r="I560" s="36"/>
      <c r="J560" s="36"/>
      <c r="K560" s="11"/>
    </row>
    <row r="561" spans="1:11" x14ac:dyDescent="0.45">
      <c r="A561" s="78" t="s">
        <v>343</v>
      </c>
      <c r="B561" s="78"/>
      <c r="C561" s="45" t="s">
        <v>8</v>
      </c>
      <c r="D561" s="78" t="s">
        <v>79</v>
      </c>
      <c r="E561" s="78"/>
      <c r="F561" s="46"/>
      <c r="G561" s="46"/>
      <c r="H561" s="46"/>
      <c r="I561" s="46"/>
      <c r="J561" s="47"/>
      <c r="K561" s="11"/>
    </row>
    <row r="562" spans="1:11" x14ac:dyDescent="0.45">
      <c r="A562" s="21" t="s">
        <v>58</v>
      </c>
      <c r="B562" s="34"/>
      <c r="C562" s="23" t="s">
        <v>1</v>
      </c>
      <c r="D562" s="77" t="s">
        <v>583</v>
      </c>
      <c r="E562" s="24"/>
      <c r="F562" s="25"/>
      <c r="G562" s="25"/>
      <c r="H562" s="25"/>
      <c r="I562" s="25"/>
      <c r="J562" s="26">
        <f>I564</f>
        <v>1</v>
      </c>
      <c r="K562" s="11"/>
    </row>
    <row r="563" spans="1:11" ht="88.15" customHeight="1" x14ac:dyDescent="0.45">
      <c r="A563" s="25"/>
      <c r="B563" s="25"/>
      <c r="C563" s="25"/>
      <c r="D563" s="77"/>
      <c r="E563" s="24"/>
      <c r="F563" s="25"/>
      <c r="G563" s="25"/>
      <c r="H563" s="25"/>
      <c r="I563" s="25"/>
      <c r="J563" s="25"/>
      <c r="K563" s="11"/>
    </row>
    <row r="564" spans="1:11" x14ac:dyDescent="0.45">
      <c r="A564" s="25"/>
      <c r="B564" s="25"/>
      <c r="C564" s="25"/>
      <c r="D564" s="27"/>
      <c r="E564" s="28">
        <v>1</v>
      </c>
      <c r="F564" s="29">
        <v>0</v>
      </c>
      <c r="G564" s="29">
        <v>0</v>
      </c>
      <c r="H564" s="29">
        <v>0</v>
      </c>
      <c r="I564" s="30">
        <f>OR(E564&lt;&gt;0,F564&lt;&gt;0,G564&lt;&gt;0,H564&lt;&gt;0)*(E564 + (E564 = 0))*(F564 + (F564 = 0))*(G564 + (G564 = 0))*(H564 + (H564 = 0))</f>
        <v>1</v>
      </c>
      <c r="J564" s="23"/>
      <c r="K564" s="11">
        <v>1850</v>
      </c>
    </row>
    <row r="565" spans="1:11" ht="6" customHeight="1" x14ac:dyDescent="0.45">
      <c r="A565" s="31"/>
      <c r="B565" s="31"/>
      <c r="C565" s="31"/>
      <c r="D565" s="32"/>
      <c r="E565" s="33"/>
      <c r="F565" s="31"/>
      <c r="G565" s="31"/>
      <c r="H565" s="31"/>
      <c r="I565" s="31"/>
      <c r="J565" s="31"/>
      <c r="K565" s="11"/>
    </row>
    <row r="566" spans="1:11" x14ac:dyDescent="0.45">
      <c r="A566" s="21" t="s">
        <v>59</v>
      </c>
      <c r="B566" s="34" t="s">
        <v>166</v>
      </c>
      <c r="C566" s="23" t="s">
        <v>0</v>
      </c>
      <c r="D566" s="77" t="s">
        <v>254</v>
      </c>
      <c r="E566" s="24"/>
      <c r="F566" s="25"/>
      <c r="G566" s="25"/>
      <c r="H566" s="25"/>
      <c r="I566" s="25"/>
      <c r="J566" s="26">
        <f>I568</f>
        <v>19.200000000000003</v>
      </c>
      <c r="K566" s="11"/>
    </row>
    <row r="567" spans="1:11" ht="41.25" customHeight="1" x14ac:dyDescent="0.45">
      <c r="A567" s="25"/>
      <c r="B567" s="25"/>
      <c r="C567" s="25"/>
      <c r="D567" s="77"/>
      <c r="E567" s="24"/>
      <c r="F567" s="25"/>
      <c r="G567" s="25"/>
      <c r="H567" s="25"/>
      <c r="I567" s="25"/>
      <c r="J567" s="25"/>
      <c r="K567" s="11"/>
    </row>
    <row r="568" spans="1:11" x14ac:dyDescent="0.45">
      <c r="A568" s="25"/>
      <c r="B568" s="25"/>
      <c r="C568" s="25"/>
      <c r="D568" s="27"/>
      <c r="E568" s="28">
        <v>2</v>
      </c>
      <c r="F568" s="29">
        <v>3.2</v>
      </c>
      <c r="G568" s="29">
        <v>0</v>
      </c>
      <c r="H568" s="29">
        <v>3</v>
      </c>
      <c r="I568" s="30">
        <f>OR(E568&lt;&gt;0,F568&lt;&gt;0,G568&lt;&gt;0,H568&lt;&gt;0)*(E568 + (E568 = 0))*(F568 + (F568 = 0))*(G568 + (G568 = 0))*(H568 + (H568 = 0))</f>
        <v>19.200000000000003</v>
      </c>
      <c r="J568" s="23"/>
      <c r="K568" s="11" t="s">
        <v>167</v>
      </c>
    </row>
    <row r="569" spans="1:11" ht="6" customHeight="1" x14ac:dyDescent="0.45">
      <c r="A569" s="31"/>
      <c r="B569" s="31"/>
      <c r="C569" s="31"/>
      <c r="D569" s="32"/>
      <c r="E569" s="33"/>
      <c r="F569" s="31"/>
      <c r="G569" s="31"/>
      <c r="H569" s="31"/>
      <c r="I569" s="31"/>
      <c r="J569" s="31"/>
      <c r="K569" s="11"/>
    </row>
    <row r="570" spans="1:11" x14ac:dyDescent="0.45">
      <c r="A570" s="21" t="s">
        <v>60</v>
      </c>
      <c r="B570" s="34" t="s">
        <v>470</v>
      </c>
      <c r="C570" s="23" t="s">
        <v>0</v>
      </c>
      <c r="D570" s="77" t="s">
        <v>471</v>
      </c>
      <c r="E570" s="24"/>
      <c r="F570" s="25"/>
      <c r="G570" s="25"/>
      <c r="H570" s="25"/>
      <c r="I570" s="25"/>
      <c r="J570" s="26">
        <f>SUM(I572:I573)</f>
        <v>24.66</v>
      </c>
      <c r="K570" s="11"/>
    </row>
    <row r="571" spans="1:11" ht="41.25" customHeight="1" x14ac:dyDescent="0.45">
      <c r="A571" s="25"/>
      <c r="B571" s="25"/>
      <c r="C571" s="25"/>
      <c r="D571" s="77"/>
      <c r="E571" s="24"/>
      <c r="F571" s="25"/>
      <c r="G571" s="25"/>
      <c r="H571" s="25"/>
      <c r="I571" s="25"/>
      <c r="J571" s="25"/>
      <c r="K571" s="11"/>
    </row>
    <row r="572" spans="1:11" x14ac:dyDescent="0.45">
      <c r="A572" s="25"/>
      <c r="B572" s="25"/>
      <c r="C572" s="25"/>
      <c r="D572" s="42" t="s">
        <v>472</v>
      </c>
      <c r="E572" s="28">
        <v>1</v>
      </c>
      <c r="F572" s="29">
        <v>22</v>
      </c>
      <c r="G572" s="29">
        <v>0.78</v>
      </c>
      <c r="H572" s="29">
        <v>0</v>
      </c>
      <c r="I572" s="30">
        <f>OR(E572&lt;&gt;0,F572&lt;&gt;0,G572&lt;&gt;0,H572&lt;&gt;0)*(E572 + (E572 = 0))*(F572 + (F572 = 0))*(G572 + (G572 = 0))*(H572 + (H572 = 0))</f>
        <v>17.16</v>
      </c>
      <c r="J572" s="23"/>
      <c r="K572" s="11">
        <v>20.77</v>
      </c>
    </row>
    <row r="573" spans="1:11" x14ac:dyDescent="0.45">
      <c r="A573" s="25"/>
      <c r="B573" s="25"/>
      <c r="C573" s="25"/>
      <c r="D573" s="42"/>
      <c r="E573" s="28">
        <v>1</v>
      </c>
      <c r="F573" s="29">
        <v>25</v>
      </c>
      <c r="G573" s="29">
        <v>0.3</v>
      </c>
      <c r="H573" s="29">
        <v>0</v>
      </c>
      <c r="I573" s="30">
        <f>OR(E573&lt;&gt;0,F573&lt;&gt;0,G573&lt;&gt;0,H573&lt;&gt;0)*(E573 + (E573 = 0))*(F573 + (F573 = 0))*(G573 + (G573 = 0))*(H573 + (H573 = 0))</f>
        <v>7.5</v>
      </c>
      <c r="J573" s="23"/>
      <c r="K573" s="11"/>
    </row>
    <row r="574" spans="1:11" ht="6" customHeight="1" x14ac:dyDescent="0.45">
      <c r="A574" s="31"/>
      <c r="B574" s="31"/>
      <c r="C574" s="31"/>
      <c r="D574" s="32"/>
      <c r="E574" s="33"/>
      <c r="F574" s="31"/>
      <c r="G574" s="31"/>
      <c r="H574" s="31"/>
      <c r="I574" s="31"/>
      <c r="J574" s="31"/>
      <c r="K574" s="11"/>
    </row>
    <row r="575" spans="1:11" x14ac:dyDescent="0.45">
      <c r="A575" s="21" t="s">
        <v>61</v>
      </c>
      <c r="B575" s="34" t="s">
        <v>473</v>
      </c>
      <c r="C575" s="23" t="s">
        <v>474</v>
      </c>
      <c r="D575" s="77" t="s">
        <v>477</v>
      </c>
      <c r="E575" s="24"/>
      <c r="F575" s="25"/>
      <c r="G575" s="25"/>
      <c r="H575" s="25"/>
      <c r="I575" s="25"/>
      <c r="J575" s="26">
        <f>SUM(I577:I578)</f>
        <v>310.99199999999996</v>
      </c>
      <c r="K575" s="11"/>
    </row>
    <row r="576" spans="1:11" ht="45" customHeight="1" x14ac:dyDescent="0.45">
      <c r="A576" s="25"/>
      <c r="B576" s="25"/>
      <c r="C576" s="25"/>
      <c r="D576" s="77"/>
      <c r="E576" s="24"/>
      <c r="F576" s="25"/>
      <c r="G576" s="25"/>
      <c r="H576" s="72" t="s">
        <v>476</v>
      </c>
      <c r="I576" s="25"/>
      <c r="J576" s="25"/>
      <c r="K576" s="11"/>
    </row>
    <row r="577" spans="1:11" x14ac:dyDescent="0.45">
      <c r="A577" s="25"/>
      <c r="B577" s="25"/>
      <c r="C577" s="25"/>
      <c r="D577" s="42" t="s">
        <v>475</v>
      </c>
      <c r="E577" s="28">
        <v>22</v>
      </c>
      <c r="F577" s="29">
        <v>0.9</v>
      </c>
      <c r="G577" s="29">
        <v>0</v>
      </c>
      <c r="H577" s="29">
        <v>11.78</v>
      </c>
      <c r="I577" s="30">
        <f>OR(E577&lt;&gt;0,F577&lt;&gt;0,G577&lt;&gt;0,H577&lt;&gt;0)*(E577 + (E577 = 0))*(F577 + (F577 = 0))*(G577 + (G577 = 0))*(H577 + (H577 = 0))</f>
        <v>233.244</v>
      </c>
      <c r="J577" s="23"/>
      <c r="K577" s="11">
        <v>6.3</v>
      </c>
    </row>
    <row r="578" spans="1:11" x14ac:dyDescent="0.45">
      <c r="A578" s="25"/>
      <c r="B578" s="25"/>
      <c r="C578" s="25"/>
      <c r="D578" s="42"/>
      <c r="E578" s="28">
        <v>22</v>
      </c>
      <c r="F578" s="29">
        <v>0.3</v>
      </c>
      <c r="G578" s="29">
        <v>0</v>
      </c>
      <c r="H578" s="29">
        <v>11.78</v>
      </c>
      <c r="I578" s="30">
        <f>OR(E578&lt;&gt;0,F578&lt;&gt;0,G578&lt;&gt;0,H578&lt;&gt;0)*(E578 + (E578 = 0))*(F578 + (F578 = 0))*(G578 + (G578 = 0))*(H578 + (H578 = 0))</f>
        <v>77.74799999999999</v>
      </c>
      <c r="J578" s="23"/>
      <c r="K578" s="11"/>
    </row>
    <row r="579" spans="1:11" x14ac:dyDescent="0.45">
      <c r="A579" s="31"/>
      <c r="B579" s="31"/>
      <c r="C579" s="31"/>
      <c r="D579" s="32"/>
      <c r="E579" s="33"/>
      <c r="F579" s="31"/>
      <c r="G579" s="31"/>
      <c r="H579" s="31"/>
      <c r="I579" s="31"/>
      <c r="J579" s="31"/>
      <c r="K579" s="11"/>
    </row>
    <row r="580" spans="1:11" x14ac:dyDescent="0.45">
      <c r="A580" s="36"/>
      <c r="B580" s="36"/>
      <c r="C580" s="36"/>
      <c r="D580" s="37"/>
      <c r="E580" s="38"/>
      <c r="F580" s="36"/>
      <c r="G580" s="36"/>
      <c r="H580" s="36"/>
      <c r="I580" s="39" t="s">
        <v>80</v>
      </c>
      <c r="J580" s="40"/>
      <c r="K580" s="11"/>
    </row>
    <row r="581" spans="1:11" x14ac:dyDescent="0.45">
      <c r="A581" s="31"/>
      <c r="B581" s="31"/>
      <c r="C581" s="31"/>
      <c r="D581" s="32"/>
      <c r="E581" s="33"/>
      <c r="F581" s="31"/>
      <c r="G581" s="31"/>
      <c r="H581" s="31"/>
      <c r="I581" s="31"/>
      <c r="J581" s="31"/>
      <c r="K581" s="11"/>
    </row>
    <row r="582" spans="1:11" x14ac:dyDescent="0.45">
      <c r="A582" s="25"/>
      <c r="B582" s="25"/>
      <c r="C582" s="25"/>
      <c r="D582" s="27"/>
      <c r="E582" s="24"/>
      <c r="F582" s="25"/>
      <c r="G582" s="25"/>
      <c r="H582" s="25"/>
      <c r="I582" s="25"/>
      <c r="J582" s="25"/>
      <c r="K582" s="11"/>
    </row>
    <row r="583" spans="1:11" s="6" customFormat="1" ht="15" customHeight="1" x14ac:dyDescent="0.35">
      <c r="A583" s="36"/>
      <c r="B583" s="36"/>
      <c r="C583" s="36"/>
      <c r="D583" s="36"/>
      <c r="E583" s="36"/>
      <c r="F583" s="36"/>
      <c r="G583" s="36"/>
      <c r="H583" s="36"/>
      <c r="I583" s="36"/>
      <c r="J583" s="36"/>
      <c r="K583" s="11"/>
    </row>
    <row r="584" spans="1:11" x14ac:dyDescent="0.45">
      <c r="A584" s="78" t="s">
        <v>259</v>
      </c>
      <c r="B584" s="78"/>
      <c r="C584" s="16" t="s">
        <v>8</v>
      </c>
      <c r="D584" s="78" t="s">
        <v>13</v>
      </c>
      <c r="E584" s="78"/>
      <c r="F584" s="19"/>
      <c r="G584" s="19"/>
      <c r="H584" s="19"/>
      <c r="I584" s="19"/>
      <c r="J584" s="20"/>
      <c r="K584" s="11"/>
    </row>
    <row r="585" spans="1:11" x14ac:dyDescent="0.45">
      <c r="A585" s="21" t="s">
        <v>58</v>
      </c>
      <c r="B585" s="22" t="s">
        <v>159</v>
      </c>
      <c r="C585" s="23" t="s">
        <v>1</v>
      </c>
      <c r="D585" s="77" t="s">
        <v>160</v>
      </c>
      <c r="E585" s="24"/>
      <c r="F585" s="25"/>
      <c r="G585" s="25"/>
      <c r="H585" s="25"/>
      <c r="I585" s="25"/>
      <c r="J585" s="26">
        <f>I587</f>
        <v>6</v>
      </c>
      <c r="K585" s="11"/>
    </row>
    <row r="586" spans="1:11" ht="81" customHeight="1" x14ac:dyDescent="0.45">
      <c r="A586" s="25"/>
      <c r="B586" s="25"/>
      <c r="C586" s="25"/>
      <c r="D586" s="77"/>
      <c r="E586" s="24"/>
      <c r="F586" s="25"/>
      <c r="G586" s="25"/>
      <c r="H586" s="25"/>
      <c r="I586" s="25"/>
      <c r="J586" s="25"/>
      <c r="K586" s="11"/>
    </row>
    <row r="587" spans="1:11" x14ac:dyDescent="0.45">
      <c r="A587" s="25"/>
      <c r="B587" s="25"/>
      <c r="C587" s="25"/>
      <c r="D587" s="27"/>
      <c r="E587" s="28">
        <v>6</v>
      </c>
      <c r="F587" s="29">
        <v>0</v>
      </c>
      <c r="G587" s="29">
        <v>0</v>
      </c>
      <c r="H587" s="29">
        <v>0</v>
      </c>
      <c r="I587" s="30">
        <f>OR(E587&lt;&gt;0,F587&lt;&gt;0,G587&lt;&gt;0,H587&lt;&gt;0)*(E587 + (E587 = 0))*(F587 + (F587 = 0))*(G587 + (G587 = 0))*(H587 + (H587 = 0))</f>
        <v>6</v>
      </c>
      <c r="J587" s="23"/>
      <c r="K587" s="11" t="s">
        <v>183</v>
      </c>
    </row>
    <row r="588" spans="1:11" ht="6" customHeight="1" x14ac:dyDescent="0.45">
      <c r="A588" s="31"/>
      <c r="B588" s="31"/>
      <c r="C588" s="31"/>
      <c r="D588" s="32"/>
      <c r="E588" s="33"/>
      <c r="F588" s="31"/>
      <c r="G588" s="31"/>
      <c r="H588" s="31"/>
      <c r="I588" s="31"/>
      <c r="J588" s="31"/>
      <c r="K588" s="11"/>
    </row>
    <row r="589" spans="1:11" x14ac:dyDescent="0.45">
      <c r="A589" s="21" t="s">
        <v>60</v>
      </c>
      <c r="B589" s="34" t="s">
        <v>47</v>
      </c>
      <c r="C589" s="23" t="s">
        <v>1</v>
      </c>
      <c r="D589" s="77" t="s">
        <v>161</v>
      </c>
      <c r="E589" s="24"/>
      <c r="F589" s="25"/>
      <c r="G589" s="25"/>
      <c r="H589" s="25"/>
      <c r="I589" s="25"/>
      <c r="J589" s="26">
        <f>I591</f>
        <v>3</v>
      </c>
      <c r="K589" s="11"/>
    </row>
    <row r="590" spans="1:11" ht="43.5" customHeight="1" x14ac:dyDescent="0.45">
      <c r="A590" s="25"/>
      <c r="B590" s="25"/>
      <c r="C590" s="25"/>
      <c r="D590" s="77"/>
      <c r="E590" s="24"/>
      <c r="F590" s="25"/>
      <c r="G590" s="25"/>
      <c r="H590" s="25"/>
      <c r="I590" s="25"/>
      <c r="J590" s="25"/>
      <c r="K590" s="11" t="s">
        <v>48</v>
      </c>
    </row>
    <row r="591" spans="1:11" x14ac:dyDescent="0.45">
      <c r="A591" s="25"/>
      <c r="B591" s="25"/>
      <c r="C591" s="25"/>
      <c r="D591" s="27"/>
      <c r="E591" s="28">
        <v>3</v>
      </c>
      <c r="F591" s="29">
        <v>0</v>
      </c>
      <c r="G591" s="29">
        <v>0</v>
      </c>
      <c r="H591" s="29">
        <v>0</v>
      </c>
      <c r="I591" s="30">
        <f>OR(E591&lt;&gt;0,F591&lt;&gt;0,G591&lt;&gt;0,H591&lt;&gt;0)*(E591 + (E591 = 0))*(F591 + (F591 = 0))*(G591 + (G591 = 0))*(H591 + (H591 = 0))</f>
        <v>3</v>
      </c>
      <c r="J591" s="23"/>
      <c r="K591" s="11"/>
    </row>
    <row r="592" spans="1:11" ht="6" customHeight="1" x14ac:dyDescent="0.45">
      <c r="A592" s="31"/>
      <c r="B592" s="31"/>
      <c r="C592" s="31"/>
      <c r="D592" s="32"/>
      <c r="E592" s="33"/>
      <c r="F592" s="31"/>
      <c r="G592" s="31"/>
      <c r="H592" s="31"/>
      <c r="I592" s="31"/>
      <c r="J592" s="31"/>
      <c r="K592" s="11"/>
    </row>
    <row r="593" spans="1:11" hidden="1" x14ac:dyDescent="0.45">
      <c r="A593" s="21" t="s">
        <v>61</v>
      </c>
      <c r="B593" s="34" t="s">
        <v>162</v>
      </c>
      <c r="C593" s="23" t="s">
        <v>1</v>
      </c>
      <c r="D593" s="77" t="s">
        <v>163</v>
      </c>
      <c r="E593" s="24"/>
      <c r="F593" s="25"/>
      <c r="G593" s="25"/>
      <c r="H593" s="25"/>
      <c r="I593" s="25"/>
      <c r="J593" s="26">
        <f>I595</f>
        <v>1</v>
      </c>
      <c r="K593" s="11"/>
    </row>
    <row r="594" spans="1:11" ht="41.25" hidden="1" customHeight="1" x14ac:dyDescent="0.45">
      <c r="A594" s="25"/>
      <c r="B594" s="25"/>
      <c r="C594" s="25"/>
      <c r="D594" s="77"/>
      <c r="E594" s="24"/>
      <c r="F594" s="25"/>
      <c r="G594" s="25"/>
      <c r="H594" s="25"/>
      <c r="I594" s="25"/>
      <c r="J594" s="25"/>
      <c r="K594" s="11"/>
    </row>
    <row r="595" spans="1:11" hidden="1" x14ac:dyDescent="0.45">
      <c r="A595" s="25"/>
      <c r="B595" s="25"/>
      <c r="C595" s="25"/>
      <c r="D595" s="27"/>
      <c r="E595" s="28">
        <v>1</v>
      </c>
      <c r="F595" s="29">
        <v>0</v>
      </c>
      <c r="G595" s="29">
        <v>0</v>
      </c>
      <c r="H595" s="29">
        <v>0</v>
      </c>
      <c r="I595" s="30">
        <f>OR(E595&lt;&gt;0,F595&lt;&gt;0,G595&lt;&gt;0,H595&lt;&gt;0)*(E595 + (E595 = 0))*(F595 + (F595 = 0))*(G595 + (G595 = 0))*(H595 + (H595 = 0))</f>
        <v>1</v>
      </c>
      <c r="J595" s="23"/>
      <c r="K595" s="11" t="s">
        <v>164</v>
      </c>
    </row>
    <row r="596" spans="1:11" ht="6" hidden="1" customHeight="1" x14ac:dyDescent="0.45">
      <c r="A596" s="31"/>
      <c r="B596" s="31"/>
      <c r="C596" s="31"/>
      <c r="D596" s="32"/>
      <c r="E596" s="33"/>
      <c r="F596" s="31"/>
      <c r="G596" s="31"/>
      <c r="H596" s="31"/>
      <c r="I596" s="31"/>
      <c r="J596" s="31"/>
      <c r="K596" s="11"/>
    </row>
    <row r="597" spans="1:11" x14ac:dyDescent="0.45">
      <c r="A597" s="21" t="s">
        <v>61</v>
      </c>
      <c r="B597" s="34"/>
      <c r="C597" s="23" t="s">
        <v>1</v>
      </c>
      <c r="D597" s="77" t="s">
        <v>511</v>
      </c>
      <c r="E597" s="24"/>
      <c r="F597" s="25"/>
      <c r="G597" s="25"/>
      <c r="H597" s="25"/>
      <c r="I597" s="25"/>
      <c r="J597" s="26">
        <f>I599</f>
        <v>1</v>
      </c>
      <c r="K597" s="11"/>
    </row>
    <row r="598" spans="1:11" ht="39.75" customHeight="1" x14ac:dyDescent="0.45">
      <c r="A598" s="25"/>
      <c r="B598" s="25"/>
      <c r="C598" s="25"/>
      <c r="D598" s="77"/>
      <c r="E598" s="24"/>
      <c r="F598" s="25"/>
      <c r="G598" s="25"/>
      <c r="H598" s="25"/>
      <c r="I598" s="25"/>
      <c r="J598" s="25"/>
      <c r="K598" s="11"/>
    </row>
    <row r="599" spans="1:11" x14ac:dyDescent="0.45">
      <c r="A599" s="25"/>
      <c r="B599" s="25"/>
      <c r="C599" s="25"/>
      <c r="D599" s="27"/>
      <c r="E599" s="28">
        <v>1</v>
      </c>
      <c r="F599" s="29">
        <v>0</v>
      </c>
      <c r="G599" s="29">
        <v>0</v>
      </c>
      <c r="H599" s="29">
        <v>0</v>
      </c>
      <c r="I599" s="30">
        <f>OR(E599&lt;&gt;0,F599&lt;&gt;0,G599&lt;&gt;0,H599&lt;&gt;0)*(E599 + (E599 = 0))*(F599 + (F599 = 0))*(G599 + (G599 = 0))*(H599 + (H599 = 0))</f>
        <v>1</v>
      </c>
      <c r="J599" s="25"/>
      <c r="K599" s="11">
        <v>250</v>
      </c>
    </row>
    <row r="600" spans="1:11" ht="6" customHeight="1" x14ac:dyDescent="0.45">
      <c r="A600" s="31"/>
      <c r="B600" s="31"/>
      <c r="C600" s="31"/>
      <c r="D600" s="32"/>
      <c r="E600" s="33"/>
      <c r="F600" s="31"/>
      <c r="G600" s="31"/>
      <c r="H600" s="31"/>
      <c r="I600" s="31"/>
      <c r="J600" s="31"/>
      <c r="K600" s="11"/>
    </row>
    <row r="601" spans="1:11" hidden="1" x14ac:dyDescent="0.45">
      <c r="A601" s="21" t="s">
        <v>61</v>
      </c>
      <c r="B601" s="34" t="s">
        <v>162</v>
      </c>
      <c r="C601" s="23" t="s">
        <v>1</v>
      </c>
      <c r="D601" s="77" t="s">
        <v>163</v>
      </c>
      <c r="E601" s="24"/>
      <c r="F601" s="25"/>
      <c r="G601" s="25"/>
      <c r="H601" s="25"/>
      <c r="I601" s="25"/>
      <c r="J601" s="26">
        <f>I603</f>
        <v>1</v>
      </c>
      <c r="K601" s="11"/>
    </row>
    <row r="602" spans="1:11" ht="41.25" hidden="1" customHeight="1" x14ac:dyDescent="0.45">
      <c r="A602" s="25"/>
      <c r="B602" s="25"/>
      <c r="C602" s="25"/>
      <c r="D602" s="77"/>
      <c r="E602" s="24"/>
      <c r="F602" s="25"/>
      <c r="G602" s="25"/>
      <c r="H602" s="25"/>
      <c r="I602" s="25"/>
      <c r="J602" s="25"/>
      <c r="K602" s="11"/>
    </row>
    <row r="603" spans="1:11" hidden="1" x14ac:dyDescent="0.45">
      <c r="A603" s="25"/>
      <c r="B603" s="25"/>
      <c r="C603" s="25"/>
      <c r="D603" s="27"/>
      <c r="E603" s="28">
        <v>1</v>
      </c>
      <c r="F603" s="29">
        <v>0</v>
      </c>
      <c r="G603" s="29">
        <v>0</v>
      </c>
      <c r="H603" s="29">
        <v>0</v>
      </c>
      <c r="I603" s="30">
        <f>OR(E603&lt;&gt;0,F603&lt;&gt;0,G603&lt;&gt;0,H603&lt;&gt;0)*(E603 + (E603 = 0))*(F603 + (F603 = 0))*(G603 + (G603 = 0))*(H603 + (H603 = 0))</f>
        <v>1</v>
      </c>
      <c r="J603" s="23"/>
      <c r="K603" s="11" t="s">
        <v>164</v>
      </c>
    </row>
    <row r="604" spans="1:11" ht="6" hidden="1" customHeight="1" x14ac:dyDescent="0.45">
      <c r="A604" s="31"/>
      <c r="B604" s="31"/>
      <c r="C604" s="31"/>
      <c r="D604" s="32"/>
      <c r="E604" s="33"/>
      <c r="F604" s="31"/>
      <c r="G604" s="31"/>
      <c r="H604" s="31"/>
      <c r="I604" s="31"/>
      <c r="J604" s="31"/>
      <c r="K604" s="11"/>
    </row>
    <row r="605" spans="1:11" x14ac:dyDescent="0.45">
      <c r="A605" s="21" t="s">
        <v>62</v>
      </c>
      <c r="B605" s="34"/>
      <c r="C605" s="23" t="s">
        <v>1</v>
      </c>
      <c r="D605" s="77" t="s">
        <v>576</v>
      </c>
      <c r="E605" s="24"/>
      <c r="F605" s="25"/>
      <c r="G605" s="25"/>
      <c r="H605" s="25"/>
      <c r="I605" s="25"/>
      <c r="J605" s="26">
        <f>I607</f>
        <v>1</v>
      </c>
      <c r="K605" s="11"/>
    </row>
    <row r="606" spans="1:11" ht="29.65" customHeight="1" x14ac:dyDescent="0.45">
      <c r="A606" s="25"/>
      <c r="B606" s="25"/>
      <c r="C606" s="25"/>
      <c r="D606" s="77"/>
      <c r="E606" s="24"/>
      <c r="F606" s="25"/>
      <c r="G606" s="25"/>
      <c r="H606" s="25"/>
      <c r="I606" s="25"/>
      <c r="J606" s="25"/>
      <c r="K606" s="11"/>
    </row>
    <row r="607" spans="1:11" x14ac:dyDescent="0.45">
      <c r="A607" s="25"/>
      <c r="B607" s="25"/>
      <c r="C607" s="25"/>
      <c r="D607" s="27"/>
      <c r="E607" s="28">
        <v>1</v>
      </c>
      <c r="F607" s="29">
        <v>0</v>
      </c>
      <c r="G607" s="29">
        <v>0</v>
      </c>
      <c r="H607" s="29">
        <v>0</v>
      </c>
      <c r="I607" s="30">
        <f>OR(E607&lt;&gt;0,F607&lt;&gt;0,G607&lt;&gt;0,H607&lt;&gt;0)*(E607 + (E607 = 0))*(F607 + (F607 = 0))*(G607 + (G607 = 0))*(H607 + (H607 = 0))</f>
        <v>1</v>
      </c>
      <c r="J607" s="25"/>
      <c r="K607" s="11">
        <v>250</v>
      </c>
    </row>
    <row r="608" spans="1:11" ht="6" customHeight="1" x14ac:dyDescent="0.45">
      <c r="A608" s="31"/>
      <c r="B608" s="31"/>
      <c r="C608" s="31"/>
      <c r="D608" s="32"/>
      <c r="E608" s="33"/>
      <c r="F608" s="31"/>
      <c r="G608" s="31"/>
      <c r="H608" s="31"/>
      <c r="I608" s="31"/>
      <c r="J608" s="31"/>
      <c r="K608" s="11"/>
    </row>
    <row r="609" spans="1:11" hidden="1" x14ac:dyDescent="0.45">
      <c r="A609" s="21" t="s">
        <v>61</v>
      </c>
      <c r="B609" s="34" t="s">
        <v>162</v>
      </c>
      <c r="C609" s="23" t="s">
        <v>1</v>
      </c>
      <c r="D609" s="77" t="s">
        <v>163</v>
      </c>
      <c r="E609" s="24"/>
      <c r="F609" s="25"/>
      <c r="G609" s="25"/>
      <c r="H609" s="25"/>
      <c r="I609" s="25"/>
      <c r="J609" s="26">
        <f>I611</f>
        <v>1</v>
      </c>
      <c r="K609" s="11"/>
    </row>
    <row r="610" spans="1:11" ht="41.25" hidden="1" customHeight="1" x14ac:dyDescent="0.45">
      <c r="A610" s="25"/>
      <c r="B610" s="25"/>
      <c r="C610" s="25"/>
      <c r="D610" s="77"/>
      <c r="E610" s="24"/>
      <c r="F610" s="25"/>
      <c r="G610" s="25"/>
      <c r="H610" s="25"/>
      <c r="I610" s="25"/>
      <c r="J610" s="25"/>
      <c r="K610" s="11"/>
    </row>
    <row r="611" spans="1:11" hidden="1" x14ac:dyDescent="0.45">
      <c r="A611" s="25"/>
      <c r="B611" s="25"/>
      <c r="C611" s="25"/>
      <c r="D611" s="27"/>
      <c r="E611" s="28">
        <v>1</v>
      </c>
      <c r="F611" s="29">
        <v>0</v>
      </c>
      <c r="G611" s="29">
        <v>0</v>
      </c>
      <c r="H611" s="29">
        <v>0</v>
      </c>
      <c r="I611" s="30">
        <f>OR(E611&lt;&gt;0,F611&lt;&gt;0,G611&lt;&gt;0,H611&lt;&gt;0)*(E611 + (E611 = 0))*(F611 + (F611 = 0))*(G611 + (G611 = 0))*(H611 + (H611 = 0))</f>
        <v>1</v>
      </c>
      <c r="J611" s="23"/>
      <c r="K611" s="11" t="s">
        <v>164</v>
      </c>
    </row>
    <row r="612" spans="1:11" ht="6" hidden="1" customHeight="1" x14ac:dyDescent="0.45">
      <c r="A612" s="31"/>
      <c r="B612" s="31"/>
      <c r="C612" s="31"/>
      <c r="D612" s="32"/>
      <c r="E612" s="33"/>
      <c r="F612" s="31"/>
      <c r="G612" s="31"/>
      <c r="H612" s="31"/>
      <c r="I612" s="31"/>
      <c r="J612" s="31"/>
      <c r="K612" s="11"/>
    </row>
    <row r="613" spans="1:11" x14ac:dyDescent="0.45">
      <c r="A613" s="21" t="s">
        <v>63</v>
      </c>
      <c r="B613" s="34"/>
      <c r="C613" s="23" t="s">
        <v>1</v>
      </c>
      <c r="D613" s="77" t="s">
        <v>577</v>
      </c>
      <c r="E613" s="24"/>
      <c r="F613" s="25"/>
      <c r="G613" s="25"/>
      <c r="H613" s="25"/>
      <c r="I613" s="25"/>
      <c r="J613" s="26">
        <f>I615</f>
        <v>3</v>
      </c>
      <c r="K613" s="11"/>
    </row>
    <row r="614" spans="1:11" ht="39.4" customHeight="1" x14ac:dyDescent="0.45">
      <c r="A614" s="25"/>
      <c r="B614" s="25"/>
      <c r="C614" s="25"/>
      <c r="D614" s="77"/>
      <c r="E614" s="24"/>
      <c r="F614" s="25"/>
      <c r="G614" s="25"/>
      <c r="H614" s="25"/>
      <c r="I614" s="25"/>
      <c r="J614" s="25"/>
      <c r="K614" s="11"/>
    </row>
    <row r="615" spans="1:11" x14ac:dyDescent="0.45">
      <c r="A615" s="25"/>
      <c r="B615" s="25"/>
      <c r="C615" s="25"/>
      <c r="D615" s="27"/>
      <c r="E615" s="28">
        <v>3</v>
      </c>
      <c r="F615" s="29">
        <v>0</v>
      </c>
      <c r="G615" s="29">
        <v>0</v>
      </c>
      <c r="H615" s="29">
        <v>0</v>
      </c>
      <c r="I615" s="30">
        <f>OR(E615&lt;&gt;0,F615&lt;&gt;0,G615&lt;&gt;0,H615&lt;&gt;0)*(E615 + (E615 = 0))*(F615 + (F615 = 0))*(G615 + (G615 = 0))*(H615 + (H615 = 0))</f>
        <v>3</v>
      </c>
      <c r="J615" s="25"/>
      <c r="K615" s="11">
        <v>250</v>
      </c>
    </row>
    <row r="616" spans="1:11" ht="6" customHeight="1" x14ac:dyDescent="0.45">
      <c r="A616" s="31"/>
      <c r="B616" s="31"/>
      <c r="C616" s="31"/>
      <c r="D616" s="32"/>
      <c r="E616" s="33"/>
      <c r="F616" s="31"/>
      <c r="G616" s="31"/>
      <c r="H616" s="31"/>
      <c r="I616" s="31"/>
      <c r="J616" s="31"/>
      <c r="K616" s="11"/>
    </row>
    <row r="617" spans="1:11" x14ac:dyDescent="0.45">
      <c r="A617" s="21" t="s">
        <v>64</v>
      </c>
      <c r="B617" s="34"/>
      <c r="C617" s="23" t="s">
        <v>1</v>
      </c>
      <c r="D617" s="77" t="s">
        <v>493</v>
      </c>
      <c r="E617" s="24"/>
      <c r="F617" s="25"/>
      <c r="G617" s="25"/>
      <c r="H617" s="25"/>
      <c r="I617" s="25"/>
      <c r="J617" s="26">
        <f>I619</f>
        <v>1</v>
      </c>
      <c r="K617" s="11"/>
    </row>
    <row r="618" spans="1:11" ht="21.75" customHeight="1" x14ac:dyDescent="0.45">
      <c r="A618" s="25"/>
      <c r="B618" s="25"/>
      <c r="C618" s="25"/>
      <c r="D618" s="77"/>
      <c r="E618" s="24"/>
      <c r="F618" s="25"/>
      <c r="G618" s="25"/>
      <c r="H618" s="25"/>
      <c r="I618" s="25"/>
      <c r="J618" s="25"/>
      <c r="K618" s="11"/>
    </row>
    <row r="619" spans="1:11" x14ac:dyDescent="0.45">
      <c r="A619" s="25"/>
      <c r="B619" s="25"/>
      <c r="C619" s="25"/>
      <c r="D619" s="27"/>
      <c r="E619" s="28">
        <v>1</v>
      </c>
      <c r="F619" s="29">
        <v>0</v>
      </c>
      <c r="G619" s="29">
        <v>0</v>
      </c>
      <c r="H619" s="29">
        <v>0</v>
      </c>
      <c r="I619" s="30">
        <f>OR(E619&lt;&gt;0,F619&lt;&gt;0,G619&lt;&gt;0,H619&lt;&gt;0)*(E619 + (E619 = 0))*(F619 + (F619 = 0))*(G619 + (G619 = 0))*(H619 + (H619 = 0))</f>
        <v>1</v>
      </c>
      <c r="J619" s="25"/>
      <c r="K619" s="11">
        <v>9800</v>
      </c>
    </row>
    <row r="620" spans="1:11" ht="6" customHeight="1" x14ac:dyDescent="0.45">
      <c r="A620" s="31"/>
      <c r="B620" s="31"/>
      <c r="C620" s="31"/>
      <c r="D620" s="32"/>
      <c r="E620" s="33"/>
      <c r="F620" s="31"/>
      <c r="G620" s="31"/>
      <c r="H620" s="31"/>
      <c r="I620" s="31"/>
      <c r="J620" s="31"/>
      <c r="K620" s="11"/>
    </row>
    <row r="621" spans="1:11" x14ac:dyDescent="0.45">
      <c r="A621" s="21" t="s">
        <v>65</v>
      </c>
      <c r="B621" s="22" t="s">
        <v>165</v>
      </c>
      <c r="C621" s="23" t="s">
        <v>2</v>
      </c>
      <c r="D621" s="76" t="s">
        <v>495</v>
      </c>
      <c r="E621" s="24"/>
      <c r="F621" s="25"/>
      <c r="G621" s="25"/>
      <c r="H621" s="25"/>
      <c r="I621" s="25"/>
      <c r="J621" s="26">
        <f>SUM(I623:I626)</f>
        <v>87.2</v>
      </c>
      <c r="K621" s="11"/>
    </row>
    <row r="622" spans="1:11" ht="77.25" customHeight="1" x14ac:dyDescent="0.45">
      <c r="A622" s="25"/>
      <c r="B622" s="25"/>
      <c r="C622" s="25"/>
      <c r="D622" s="76"/>
      <c r="E622" s="24"/>
      <c r="F622" s="25"/>
      <c r="G622" s="25"/>
      <c r="H622" s="25"/>
      <c r="I622" s="25"/>
      <c r="J622" s="25"/>
      <c r="K622" s="11"/>
    </row>
    <row r="623" spans="1:11" x14ac:dyDescent="0.45">
      <c r="A623" s="25"/>
      <c r="B623" s="25"/>
      <c r="C623" s="25"/>
      <c r="D623" s="51" t="s">
        <v>205</v>
      </c>
      <c r="E623" s="28">
        <v>1</v>
      </c>
      <c r="F623" s="29">
        <v>3.8</v>
      </c>
      <c r="G623" s="29">
        <v>0</v>
      </c>
      <c r="H623" s="29">
        <v>0</v>
      </c>
      <c r="I623" s="30">
        <f>OR(E623&lt;&gt;0,F623&lt;&gt;0,G623&lt;&gt;0,H623&lt;&gt;0)*(E623 + (E623 = 0))*(F623 + (F623 = 0))*(G623 + (G623 = 0))*(H623 + (H623 = 0))</f>
        <v>3.8</v>
      </c>
      <c r="J623" s="25"/>
      <c r="K623" s="11" t="s">
        <v>468</v>
      </c>
    </row>
    <row r="624" spans="1:11" x14ac:dyDescent="0.45">
      <c r="A624" s="25"/>
      <c r="B624" s="25"/>
      <c r="C624" s="25"/>
      <c r="D624" s="51"/>
      <c r="E624" s="28">
        <v>1</v>
      </c>
      <c r="F624" s="29">
        <v>4.0999999999999996</v>
      </c>
      <c r="G624" s="29">
        <v>0</v>
      </c>
      <c r="H624" s="29">
        <v>0</v>
      </c>
      <c r="I624" s="30">
        <f>OR(E624&lt;&gt;0,F624&lt;&gt;0,G624&lt;&gt;0,H624&lt;&gt;0)*(E624 + (E624 = 0))*(F624 + (F624 = 0))*(G624 + (G624 = 0))*(H624 + (H624 = 0))</f>
        <v>4.0999999999999996</v>
      </c>
      <c r="J624" s="25"/>
      <c r="K624" s="11"/>
    </row>
    <row r="625" spans="1:11" x14ac:dyDescent="0.45">
      <c r="A625" s="25"/>
      <c r="B625" s="25"/>
      <c r="C625" s="25"/>
      <c r="D625" s="51"/>
      <c r="E625" s="28">
        <v>1</v>
      </c>
      <c r="F625" s="29">
        <v>4.3</v>
      </c>
      <c r="G625" s="29">
        <v>0</v>
      </c>
      <c r="H625" s="29">
        <v>0</v>
      </c>
      <c r="I625" s="30">
        <f>OR(E625&lt;&gt;0,F625&lt;&gt;0,G625&lt;&gt;0,H625&lt;&gt;0)*(E625 + (E625 = 0))*(F625 + (F625 = 0))*(G625 + (G625 = 0))*(H625 + (H625 = 0))</f>
        <v>4.3</v>
      </c>
      <c r="J625" s="25"/>
      <c r="K625" s="11"/>
    </row>
    <row r="626" spans="1:11" x14ac:dyDescent="0.45">
      <c r="A626" s="25"/>
      <c r="B626" s="25"/>
      <c r="C626" s="25"/>
      <c r="D626" s="51" t="s">
        <v>206</v>
      </c>
      <c r="E626" s="28">
        <v>1</v>
      </c>
      <c r="F626" s="29">
        <v>75</v>
      </c>
      <c r="G626" s="29">
        <v>0</v>
      </c>
      <c r="H626" s="29">
        <v>0</v>
      </c>
      <c r="I626" s="30">
        <f>OR(E626&lt;&gt;0,F626&lt;&gt;0,G626&lt;&gt;0,H626&lt;&gt;0)*(E626 + (E626 = 0))*(F626 + (F626 = 0))*(G626 + (G626 = 0))*(H626 + (H626 = 0))</f>
        <v>75</v>
      </c>
      <c r="J626" s="25"/>
      <c r="K626" s="11"/>
    </row>
    <row r="627" spans="1:11" ht="6" customHeight="1" x14ac:dyDescent="0.45">
      <c r="A627" s="31"/>
      <c r="B627" s="31"/>
      <c r="C627" s="31"/>
      <c r="D627" s="32"/>
      <c r="E627" s="33"/>
      <c r="F627" s="31"/>
      <c r="G627" s="31"/>
      <c r="H627" s="31"/>
      <c r="I627" s="31"/>
      <c r="J627" s="31"/>
      <c r="K627" s="11"/>
    </row>
    <row r="628" spans="1:11" x14ac:dyDescent="0.45">
      <c r="A628" s="21" t="s">
        <v>73</v>
      </c>
      <c r="B628" s="22" t="s">
        <v>480</v>
      </c>
      <c r="C628" s="23" t="s">
        <v>1</v>
      </c>
      <c r="D628" s="76" t="s">
        <v>479</v>
      </c>
      <c r="E628" s="24"/>
      <c r="F628" s="25"/>
      <c r="G628" s="25"/>
      <c r="H628" s="25"/>
      <c r="I628" s="25"/>
      <c r="J628" s="26">
        <f>I630</f>
        <v>4</v>
      </c>
      <c r="K628" s="11"/>
    </row>
    <row r="629" spans="1:11" ht="40.5" customHeight="1" x14ac:dyDescent="0.45">
      <c r="A629" s="25"/>
      <c r="B629" s="25"/>
      <c r="C629" s="25"/>
      <c r="D629" s="76"/>
      <c r="E629" s="24"/>
      <c r="F629" s="25"/>
      <c r="G629" s="25"/>
      <c r="H629" s="25"/>
      <c r="I629" s="25"/>
      <c r="J629" s="25"/>
      <c r="K629" s="11"/>
    </row>
    <row r="630" spans="1:11" x14ac:dyDescent="0.45">
      <c r="A630" s="25"/>
      <c r="B630" s="25"/>
      <c r="C630" s="25"/>
      <c r="D630" s="51"/>
      <c r="E630" s="28">
        <v>4</v>
      </c>
      <c r="F630" s="29">
        <v>0</v>
      </c>
      <c r="G630" s="29">
        <v>0</v>
      </c>
      <c r="H630" s="29">
        <v>0</v>
      </c>
      <c r="I630" s="30">
        <f>OR(E630&lt;&gt;0,F630&lt;&gt;0,G630&lt;&gt;0,H630&lt;&gt;0)*(E630 + (E630 = 0))*(F630 + (F630 = 0))*(G630 + (G630 = 0))*(H630 + (H630 = 0))</f>
        <v>4</v>
      </c>
      <c r="J630" s="25"/>
      <c r="K630" s="11">
        <v>754.32</v>
      </c>
    </row>
    <row r="631" spans="1:11" ht="6" customHeight="1" x14ac:dyDescent="0.45">
      <c r="A631" s="31"/>
      <c r="B631" s="31"/>
      <c r="C631" s="31"/>
      <c r="D631" s="32"/>
      <c r="E631" s="33"/>
      <c r="F631" s="31"/>
      <c r="G631" s="31"/>
      <c r="H631" s="31"/>
      <c r="I631" s="31"/>
      <c r="J631" s="31"/>
      <c r="K631" s="11"/>
    </row>
    <row r="632" spans="1:11" x14ac:dyDescent="0.45">
      <c r="A632" s="21" t="s">
        <v>75</v>
      </c>
      <c r="B632" s="22" t="s">
        <v>214</v>
      </c>
      <c r="C632" s="23" t="s">
        <v>1</v>
      </c>
      <c r="D632" s="76" t="s">
        <v>482</v>
      </c>
      <c r="E632" s="24"/>
      <c r="F632" s="25"/>
      <c r="G632" s="25"/>
      <c r="H632" s="25"/>
      <c r="I632" s="25"/>
      <c r="J632" s="26">
        <f>I634</f>
        <v>2</v>
      </c>
      <c r="K632" s="11"/>
    </row>
    <row r="633" spans="1:11" ht="41.25" customHeight="1" x14ac:dyDescent="0.45">
      <c r="A633" s="25"/>
      <c r="B633" s="25"/>
      <c r="C633" s="25"/>
      <c r="D633" s="76"/>
      <c r="E633" s="24"/>
      <c r="F633" s="25"/>
      <c r="G633" s="25"/>
      <c r="H633" s="25"/>
      <c r="I633" s="25"/>
      <c r="J633" s="25"/>
      <c r="K633" s="11"/>
    </row>
    <row r="634" spans="1:11" x14ac:dyDescent="0.45">
      <c r="A634" s="25"/>
      <c r="B634" s="25"/>
      <c r="C634" s="25"/>
      <c r="D634" s="51"/>
      <c r="E634" s="28">
        <v>2</v>
      </c>
      <c r="F634" s="29">
        <v>0</v>
      </c>
      <c r="G634" s="29">
        <v>0</v>
      </c>
      <c r="H634" s="29">
        <v>0</v>
      </c>
      <c r="I634" s="30">
        <f>OR(E634&lt;&gt;0,F634&lt;&gt;0,G634&lt;&gt;0,H634&lt;&gt;0)*(E634 + (E634 = 0))*(F634 + (F634 = 0))*(G634 + (G634 = 0))*(H634 + (H634 = 0))</f>
        <v>2</v>
      </c>
      <c r="J634" s="25"/>
      <c r="K634" s="11">
        <v>544.27</v>
      </c>
    </row>
    <row r="635" spans="1:11" ht="6" customHeight="1" x14ac:dyDescent="0.45">
      <c r="A635" s="31"/>
      <c r="B635" s="31"/>
      <c r="C635" s="31"/>
      <c r="D635" s="32"/>
      <c r="E635" s="33"/>
      <c r="F635" s="31"/>
      <c r="G635" s="31"/>
      <c r="H635" s="31"/>
      <c r="I635" s="31"/>
      <c r="J635" s="31"/>
      <c r="K635" s="11"/>
    </row>
    <row r="636" spans="1:11" x14ac:dyDescent="0.45">
      <c r="A636" s="21" t="s">
        <v>74</v>
      </c>
      <c r="B636" s="22" t="s">
        <v>215</v>
      </c>
      <c r="C636" s="23" t="s">
        <v>1</v>
      </c>
      <c r="D636" s="76" t="s">
        <v>481</v>
      </c>
      <c r="E636" s="24"/>
      <c r="F636" s="25"/>
      <c r="G636" s="25"/>
      <c r="H636" s="25"/>
      <c r="I636" s="25"/>
      <c r="J636" s="26">
        <f>I638</f>
        <v>3</v>
      </c>
      <c r="K636" s="11"/>
    </row>
    <row r="637" spans="1:11" ht="41.25" customHeight="1" x14ac:dyDescent="0.45">
      <c r="A637" s="25"/>
      <c r="B637" s="25"/>
      <c r="C637" s="25"/>
      <c r="D637" s="76"/>
      <c r="E637" s="24"/>
      <c r="F637" s="25"/>
      <c r="G637" s="25"/>
      <c r="H637" s="25"/>
      <c r="I637" s="25"/>
      <c r="J637" s="25"/>
      <c r="K637" s="11"/>
    </row>
    <row r="638" spans="1:11" x14ac:dyDescent="0.45">
      <c r="A638" s="25"/>
      <c r="B638" s="25"/>
      <c r="C638" s="25"/>
      <c r="D638" s="51"/>
      <c r="E638" s="28">
        <v>3</v>
      </c>
      <c r="F638" s="29">
        <v>0</v>
      </c>
      <c r="G638" s="29">
        <v>0</v>
      </c>
      <c r="H638" s="29">
        <v>0</v>
      </c>
      <c r="I638" s="30">
        <f>OR(E638&lt;&gt;0,F638&lt;&gt;0,G638&lt;&gt;0,H638&lt;&gt;0)*(E638 + (E638 = 0))*(F638 + (F638 = 0))*(G638 + (G638 = 0))*(H638 + (H638 = 0))</f>
        <v>3</v>
      </c>
      <c r="J638" s="25"/>
      <c r="K638" s="11" t="s">
        <v>216</v>
      </c>
    </row>
    <row r="639" spans="1:11" ht="6" customHeight="1" x14ac:dyDescent="0.45">
      <c r="A639" s="31"/>
      <c r="B639" s="31"/>
      <c r="C639" s="31"/>
      <c r="D639" s="32"/>
      <c r="E639" s="33"/>
      <c r="F639" s="31"/>
      <c r="G639" s="31"/>
      <c r="H639" s="31"/>
      <c r="I639" s="31"/>
      <c r="J639" s="31"/>
      <c r="K639" s="11"/>
    </row>
    <row r="640" spans="1:11" x14ac:dyDescent="0.45">
      <c r="A640" s="21" t="s">
        <v>78</v>
      </c>
      <c r="B640" s="22"/>
      <c r="C640" s="23" t="s">
        <v>1</v>
      </c>
      <c r="D640" s="76" t="s">
        <v>601</v>
      </c>
      <c r="E640" s="24"/>
      <c r="F640" s="25"/>
      <c r="G640" s="25"/>
      <c r="H640" s="25"/>
      <c r="I640" s="25"/>
      <c r="J640" s="26">
        <f>I642</f>
        <v>4</v>
      </c>
      <c r="K640" s="11"/>
    </row>
    <row r="641" spans="1:11" ht="54" customHeight="1" x14ac:dyDescent="0.45">
      <c r="A641" s="25"/>
      <c r="B641" s="25"/>
      <c r="C641" s="25"/>
      <c r="D641" s="76"/>
      <c r="E641" s="24"/>
      <c r="F641" s="25"/>
      <c r="G641" s="25"/>
      <c r="H641" s="25"/>
      <c r="I641" s="25"/>
      <c r="J641" s="25"/>
      <c r="K641" s="11"/>
    </row>
    <row r="642" spans="1:11" x14ac:dyDescent="0.45">
      <c r="A642" s="25"/>
      <c r="B642" s="25"/>
      <c r="C642" s="25"/>
      <c r="D642" s="51"/>
      <c r="E642" s="28">
        <v>4</v>
      </c>
      <c r="F642" s="29">
        <v>0</v>
      </c>
      <c r="G642" s="29">
        <v>0</v>
      </c>
      <c r="H642" s="29">
        <v>0</v>
      </c>
      <c r="I642" s="30">
        <f>OR(E642&lt;&gt;0,F642&lt;&gt;0,G642&lt;&gt;0,H642&lt;&gt;0)*(E642 + (E642 = 0))*(F642 + (F642 = 0))*(G642 + (G642 = 0))*(H642 + (H642 = 0))</f>
        <v>4</v>
      </c>
      <c r="J642" s="25"/>
      <c r="K642" s="11">
        <v>534.16</v>
      </c>
    </row>
    <row r="643" spans="1:11" ht="6" customHeight="1" x14ac:dyDescent="0.45">
      <c r="A643" s="31"/>
      <c r="B643" s="31"/>
      <c r="C643" s="31"/>
      <c r="D643" s="32"/>
      <c r="E643" s="33"/>
      <c r="F643" s="31"/>
      <c r="G643" s="31"/>
      <c r="H643" s="31"/>
      <c r="I643" s="31"/>
      <c r="J643" s="31"/>
      <c r="K643" s="11"/>
    </row>
    <row r="644" spans="1:11" ht="15" customHeight="1" x14ac:dyDescent="0.45">
      <c r="A644" s="21" t="s">
        <v>76</v>
      </c>
      <c r="B644" s="22"/>
      <c r="C644" s="23" t="s">
        <v>1</v>
      </c>
      <c r="D644" s="76" t="s">
        <v>600</v>
      </c>
      <c r="E644" s="24"/>
      <c r="F644" s="25"/>
      <c r="G644" s="25"/>
      <c r="H644" s="25"/>
      <c r="I644" s="25"/>
      <c r="J644" s="26">
        <f>I646</f>
        <v>4</v>
      </c>
      <c r="K644" s="11"/>
    </row>
    <row r="645" spans="1:11" ht="54" customHeight="1" x14ac:dyDescent="0.45">
      <c r="A645" s="25"/>
      <c r="B645" s="25"/>
      <c r="C645" s="25"/>
      <c r="D645" s="76"/>
      <c r="E645" s="24"/>
      <c r="F645" s="25"/>
      <c r="G645" s="25"/>
      <c r="H645" s="25"/>
      <c r="I645" s="25"/>
      <c r="J645" s="25"/>
      <c r="K645" s="11"/>
    </row>
    <row r="646" spans="1:11" x14ac:dyDescent="0.45">
      <c r="A646" s="25"/>
      <c r="B646" s="25"/>
      <c r="C646" s="25"/>
      <c r="D646" s="51"/>
      <c r="E646" s="28">
        <v>4</v>
      </c>
      <c r="F646" s="29">
        <v>0</v>
      </c>
      <c r="G646" s="29">
        <v>0</v>
      </c>
      <c r="H646" s="29">
        <v>0</v>
      </c>
      <c r="I646" s="30">
        <f>OR(E646&lt;&gt;0,F646&lt;&gt;0,G646&lt;&gt;0,H646&lt;&gt;0)*(E646 + (E646 = 0))*(F646 + (F646 = 0))*(G646 + (G646 = 0))*(H646 + (H646 = 0))</f>
        <v>4</v>
      </c>
      <c r="J646" s="25"/>
      <c r="K646" s="11">
        <v>541.98</v>
      </c>
    </row>
    <row r="647" spans="1:11" ht="6" customHeight="1" x14ac:dyDescent="0.45">
      <c r="A647" s="31"/>
      <c r="B647" s="31"/>
      <c r="C647" s="31"/>
      <c r="D647" s="32"/>
      <c r="E647" s="33"/>
      <c r="F647" s="31"/>
      <c r="G647" s="31"/>
      <c r="H647" s="31"/>
      <c r="I647" s="31"/>
      <c r="J647" s="31"/>
      <c r="K647" s="11"/>
    </row>
    <row r="648" spans="1:11" ht="15" customHeight="1" x14ac:dyDescent="0.45">
      <c r="A648" s="21" t="s">
        <v>77</v>
      </c>
      <c r="B648" s="22"/>
      <c r="C648" s="23" t="s">
        <v>1</v>
      </c>
      <c r="D648" s="76" t="s">
        <v>602</v>
      </c>
      <c r="E648" s="24"/>
      <c r="F648" s="25"/>
      <c r="G648" s="25"/>
      <c r="H648" s="25"/>
      <c r="I648" s="25"/>
      <c r="J648" s="26">
        <f>I650</f>
        <v>3</v>
      </c>
      <c r="K648" s="11"/>
    </row>
    <row r="649" spans="1:11" ht="54" customHeight="1" x14ac:dyDescent="0.45">
      <c r="A649" s="25"/>
      <c r="B649" s="25"/>
      <c r="C649" s="25"/>
      <c r="D649" s="76"/>
      <c r="E649" s="24"/>
      <c r="F649" s="25"/>
      <c r="G649" s="25"/>
      <c r="H649" s="25"/>
      <c r="I649" s="25"/>
      <c r="J649" s="25"/>
      <c r="K649" s="11"/>
    </row>
    <row r="650" spans="1:11" x14ac:dyDescent="0.45">
      <c r="A650" s="25"/>
      <c r="B650" s="25"/>
      <c r="C650" s="25"/>
      <c r="D650" s="51"/>
      <c r="E650" s="28">
        <v>3</v>
      </c>
      <c r="F650" s="29">
        <v>0</v>
      </c>
      <c r="G650" s="29">
        <v>0</v>
      </c>
      <c r="H650" s="29">
        <v>0</v>
      </c>
      <c r="I650" s="30">
        <f>OR(E650&lt;&gt;0,F650&lt;&gt;0,G650&lt;&gt;0,H650&lt;&gt;0)*(E650 + (E650 = 0))*(F650 + (F650 = 0))*(G650 + (G650 = 0))*(H650 + (H650 = 0))</f>
        <v>3</v>
      </c>
      <c r="J650" s="25"/>
      <c r="K650" s="11">
        <v>566.42999999999995</v>
      </c>
    </row>
    <row r="651" spans="1:11" ht="6" customHeight="1" x14ac:dyDescent="0.45">
      <c r="A651" s="31"/>
      <c r="B651" s="31"/>
      <c r="C651" s="31"/>
      <c r="D651" s="32"/>
      <c r="E651" s="33"/>
      <c r="F651" s="31"/>
      <c r="G651" s="31"/>
      <c r="H651" s="31"/>
      <c r="I651" s="31"/>
      <c r="J651" s="31"/>
      <c r="K651" s="11"/>
    </row>
    <row r="652" spans="1:11" ht="15" customHeight="1" x14ac:dyDescent="0.45">
      <c r="A652" s="21" t="s">
        <v>289</v>
      </c>
      <c r="B652" s="22"/>
      <c r="C652" s="23" t="s">
        <v>1</v>
      </c>
      <c r="D652" s="76" t="s">
        <v>604</v>
      </c>
      <c r="E652" s="24"/>
      <c r="F652" s="25"/>
      <c r="G652" s="25"/>
      <c r="H652" s="25"/>
      <c r="I652" s="25"/>
      <c r="J652" s="26">
        <f>I654</f>
        <v>2</v>
      </c>
      <c r="K652" s="11"/>
    </row>
    <row r="653" spans="1:11" ht="54" customHeight="1" x14ac:dyDescent="0.45">
      <c r="A653" s="25"/>
      <c r="B653" s="25"/>
      <c r="C653" s="25"/>
      <c r="D653" s="76"/>
      <c r="E653" s="24"/>
      <c r="F653" s="25"/>
      <c r="G653" s="25"/>
      <c r="H653" s="25"/>
      <c r="I653" s="25"/>
      <c r="J653" s="25"/>
      <c r="K653" s="11"/>
    </row>
    <row r="654" spans="1:11" x14ac:dyDescent="0.45">
      <c r="A654" s="25"/>
      <c r="B654" s="25"/>
      <c r="C654" s="25"/>
      <c r="D654" s="51"/>
      <c r="E654" s="28">
        <v>2</v>
      </c>
      <c r="F654" s="29">
        <v>0</v>
      </c>
      <c r="G654" s="29">
        <v>0</v>
      </c>
      <c r="H654" s="29">
        <v>0</v>
      </c>
      <c r="I654" s="30">
        <f>OR(E654&lt;&gt;0,F654&lt;&gt;0,G654&lt;&gt;0,H654&lt;&gt;0)*(E654 + (E654 = 0))*(F654 + (F654 = 0))*(G654 + (G654 = 0))*(H654 + (H654 = 0))</f>
        <v>2</v>
      </c>
      <c r="J654" s="25"/>
      <c r="K654" s="11">
        <v>480.15</v>
      </c>
    </row>
    <row r="655" spans="1:11" ht="6" customHeight="1" x14ac:dyDescent="0.45">
      <c r="A655" s="31"/>
      <c r="B655" s="31"/>
      <c r="C655" s="31"/>
      <c r="D655" s="32"/>
      <c r="E655" s="33"/>
      <c r="F655" s="31"/>
      <c r="G655" s="31"/>
      <c r="H655" s="31"/>
      <c r="I655" s="31"/>
      <c r="J655" s="31"/>
      <c r="K655" s="11"/>
    </row>
    <row r="656" spans="1:11" ht="15" customHeight="1" x14ac:dyDescent="0.45">
      <c r="A656" s="21" t="s">
        <v>327</v>
      </c>
      <c r="B656" s="22"/>
      <c r="C656" s="23" t="s">
        <v>1</v>
      </c>
      <c r="D656" s="76" t="s">
        <v>603</v>
      </c>
      <c r="E656" s="24"/>
      <c r="F656" s="25"/>
      <c r="G656" s="25"/>
      <c r="H656" s="25"/>
      <c r="I656" s="25"/>
      <c r="J656" s="26">
        <f>I658</f>
        <v>2</v>
      </c>
      <c r="K656" s="11"/>
    </row>
    <row r="657" spans="1:11" ht="54" customHeight="1" x14ac:dyDescent="0.45">
      <c r="A657" s="25"/>
      <c r="B657" s="25"/>
      <c r="C657" s="25"/>
      <c r="D657" s="76"/>
      <c r="E657" s="24"/>
      <c r="F657" s="25"/>
      <c r="G657" s="25"/>
      <c r="H657" s="25"/>
      <c r="I657" s="25"/>
      <c r="J657" s="25"/>
      <c r="K657" s="11"/>
    </row>
    <row r="658" spans="1:11" x14ac:dyDescent="0.45">
      <c r="A658" s="25"/>
      <c r="B658" s="25"/>
      <c r="C658" s="25"/>
      <c r="D658" s="51"/>
      <c r="E658" s="28">
        <v>2</v>
      </c>
      <c r="F658" s="29">
        <v>0</v>
      </c>
      <c r="G658" s="29">
        <v>0</v>
      </c>
      <c r="H658" s="29">
        <v>0</v>
      </c>
      <c r="I658" s="30">
        <f>OR(E658&lt;&gt;0,F658&lt;&gt;0,G658&lt;&gt;0,H658&lt;&gt;0)*(E658 + (E658 = 0))*(F658 + (F658 = 0))*(G658 + (G658 = 0))*(H658 + (H658 = 0))</f>
        <v>2</v>
      </c>
      <c r="J658" s="25"/>
      <c r="K658" s="11">
        <v>452.74</v>
      </c>
    </row>
    <row r="659" spans="1:11" ht="6" customHeight="1" x14ac:dyDescent="0.45">
      <c r="A659" s="31"/>
      <c r="B659" s="31"/>
      <c r="C659" s="31"/>
      <c r="D659" s="32"/>
      <c r="E659" s="33"/>
      <c r="F659" s="31"/>
      <c r="G659" s="31"/>
      <c r="H659" s="31"/>
      <c r="I659" s="31"/>
      <c r="J659" s="31"/>
      <c r="K659" s="11"/>
    </row>
    <row r="660" spans="1:11" x14ac:dyDescent="0.45">
      <c r="A660" s="21" t="s">
        <v>330</v>
      </c>
      <c r="B660" s="22"/>
      <c r="C660" s="23" t="s">
        <v>1</v>
      </c>
      <c r="D660" s="76" t="s">
        <v>217</v>
      </c>
      <c r="E660" s="24"/>
      <c r="F660" s="25"/>
      <c r="G660" s="25"/>
      <c r="H660" s="25"/>
      <c r="I660" s="25"/>
      <c r="J660" s="26">
        <f>I662</f>
        <v>10</v>
      </c>
      <c r="K660" s="11"/>
    </row>
    <row r="661" spans="1:11" ht="92.25" customHeight="1" x14ac:dyDescent="0.45">
      <c r="A661" s="25"/>
      <c r="B661" s="25"/>
      <c r="C661" s="25"/>
      <c r="D661" s="76"/>
      <c r="E661" s="24"/>
      <c r="F661" s="25"/>
      <c r="G661" s="25"/>
      <c r="H661" s="25"/>
      <c r="I661" s="25"/>
      <c r="J661" s="25"/>
      <c r="K661" s="11"/>
    </row>
    <row r="662" spans="1:11" x14ac:dyDescent="0.45">
      <c r="A662" s="25"/>
      <c r="B662" s="25"/>
      <c r="C662" s="25"/>
      <c r="D662" s="51"/>
      <c r="E662" s="28">
        <v>10</v>
      </c>
      <c r="F662" s="29">
        <v>0</v>
      </c>
      <c r="G662" s="29">
        <v>0</v>
      </c>
      <c r="H662" s="29">
        <v>0</v>
      </c>
      <c r="I662" s="30">
        <f>OR(E662&lt;&gt;0,F662&lt;&gt;0,G662&lt;&gt;0,H662&lt;&gt;0)*(E662 + (E662 = 0))*(F662 + (F662 = 0))*(G662 + (G662 = 0))*(H662 + (H662 = 0))</f>
        <v>10</v>
      </c>
      <c r="J662" s="25"/>
      <c r="K662" s="11" t="s">
        <v>258</v>
      </c>
    </row>
    <row r="663" spans="1:11" ht="6" customHeight="1" x14ac:dyDescent="0.45">
      <c r="A663" s="31"/>
      <c r="B663" s="31"/>
      <c r="C663" s="31"/>
      <c r="D663" s="32"/>
      <c r="E663" s="33"/>
      <c r="F663" s="31"/>
      <c r="G663" s="31"/>
      <c r="H663" s="31"/>
      <c r="I663" s="31"/>
      <c r="J663" s="31"/>
      <c r="K663" s="11"/>
    </row>
    <row r="664" spans="1:11" x14ac:dyDescent="0.45">
      <c r="A664" s="21" t="s">
        <v>331</v>
      </c>
      <c r="B664" s="22"/>
      <c r="C664" s="23" t="s">
        <v>1</v>
      </c>
      <c r="D664" s="76" t="s">
        <v>262</v>
      </c>
      <c r="E664" s="24"/>
      <c r="F664" s="25"/>
      <c r="G664" s="25"/>
      <c r="H664" s="25"/>
      <c r="I664" s="25"/>
      <c r="J664" s="26">
        <f>I666</f>
        <v>4</v>
      </c>
      <c r="K664" s="11"/>
    </row>
    <row r="665" spans="1:11" ht="29.25" customHeight="1" x14ac:dyDescent="0.45">
      <c r="A665" s="25"/>
      <c r="B665" s="25"/>
      <c r="C665" s="25"/>
      <c r="D665" s="76"/>
      <c r="E665" s="24"/>
      <c r="F665" s="25"/>
      <c r="G665" s="25"/>
      <c r="H665" s="25"/>
      <c r="I665" s="25"/>
      <c r="J665" s="25"/>
      <c r="K665" s="11"/>
    </row>
    <row r="666" spans="1:11" x14ac:dyDescent="0.45">
      <c r="A666" s="25"/>
      <c r="B666" s="25"/>
      <c r="C666" s="25"/>
      <c r="D666" s="51"/>
      <c r="E666" s="28">
        <v>4</v>
      </c>
      <c r="F666" s="29">
        <v>0</v>
      </c>
      <c r="G666" s="29">
        <v>0</v>
      </c>
      <c r="H666" s="29">
        <v>0</v>
      </c>
      <c r="I666" s="30">
        <f>OR(E666&lt;&gt;0,F666&lt;&gt;0,G666&lt;&gt;0,H666&lt;&gt;0)*(E666 + (E666 = 0))*(F666 + (F666 = 0))*(G666 + (G666 = 0))*(H666 + (H666 = 0))</f>
        <v>4</v>
      </c>
      <c r="J666" s="25"/>
      <c r="K666" s="11">
        <v>195</v>
      </c>
    </row>
    <row r="667" spans="1:11" ht="6" customHeight="1" x14ac:dyDescent="0.45">
      <c r="A667" s="31"/>
      <c r="B667" s="31"/>
      <c r="C667" s="31"/>
      <c r="D667" s="32"/>
      <c r="E667" s="33"/>
      <c r="F667" s="31"/>
      <c r="G667" s="31"/>
      <c r="H667" s="31"/>
      <c r="I667" s="31"/>
      <c r="J667" s="31"/>
      <c r="K667" s="11"/>
    </row>
    <row r="668" spans="1:11" x14ac:dyDescent="0.45">
      <c r="A668" s="21" t="s">
        <v>333</v>
      </c>
      <c r="B668" s="22" t="s">
        <v>263</v>
      </c>
      <c r="C668" s="23" t="s">
        <v>0</v>
      </c>
      <c r="D668" s="76" t="s">
        <v>264</v>
      </c>
      <c r="E668" s="24"/>
      <c r="F668" s="25"/>
      <c r="G668" s="25"/>
      <c r="H668" s="25"/>
      <c r="I668" s="25"/>
      <c r="J668" s="26">
        <f>I670</f>
        <v>148.47</v>
      </c>
      <c r="K668" s="11"/>
    </row>
    <row r="669" spans="1:11" ht="29.25" customHeight="1" x14ac:dyDescent="0.45">
      <c r="A669" s="25"/>
      <c r="B669" s="25"/>
      <c r="C669" s="25"/>
      <c r="D669" s="76"/>
      <c r="E669" s="24"/>
      <c r="F669" s="25"/>
      <c r="G669" s="25"/>
      <c r="H669" s="25"/>
      <c r="I669" s="25"/>
      <c r="J669" s="25"/>
      <c r="K669" s="11"/>
    </row>
    <row r="670" spans="1:11" x14ac:dyDescent="0.45">
      <c r="A670" s="25"/>
      <c r="B670" s="25"/>
      <c r="C670" s="25"/>
      <c r="D670" s="51"/>
      <c r="E670" s="28">
        <v>1</v>
      </c>
      <c r="F670" s="29">
        <v>10.1</v>
      </c>
      <c r="G670" s="29">
        <v>14.7</v>
      </c>
      <c r="H670" s="29">
        <v>0</v>
      </c>
      <c r="I670" s="30">
        <f>OR(E670&lt;&gt;0,F670&lt;&gt;0,G670&lt;&gt;0,H670&lt;&gt;0)*(E670 + (E670 = 0))*(F670 + (F670 = 0))*(G670 + (G670 = 0))*(H670 + (H670 = 0))</f>
        <v>148.47</v>
      </c>
      <c r="J670" s="25"/>
      <c r="K670" s="11" t="s">
        <v>265</v>
      </c>
    </row>
    <row r="671" spans="1:11" ht="6" customHeight="1" x14ac:dyDescent="0.45">
      <c r="A671" s="31"/>
      <c r="B671" s="31"/>
      <c r="C671" s="31"/>
      <c r="D671" s="32"/>
      <c r="E671" s="33"/>
      <c r="F671" s="31"/>
      <c r="G671" s="31"/>
      <c r="H671" s="31"/>
      <c r="I671" s="31"/>
      <c r="J671" s="31"/>
      <c r="K671" s="11"/>
    </row>
    <row r="672" spans="1:11" x14ac:dyDescent="0.45">
      <c r="A672" s="21" t="s">
        <v>341</v>
      </c>
      <c r="B672" s="22" t="s">
        <v>368</v>
      </c>
      <c r="C672" s="23" t="s">
        <v>1</v>
      </c>
      <c r="D672" s="77" t="s">
        <v>369</v>
      </c>
      <c r="E672" s="24"/>
      <c r="F672" s="25"/>
      <c r="G672" s="25"/>
      <c r="H672" s="25"/>
      <c r="I672" s="25"/>
      <c r="J672" s="26">
        <f>I674</f>
        <v>1</v>
      </c>
      <c r="K672" s="11"/>
    </row>
    <row r="673" spans="1:11" ht="43.5" customHeight="1" x14ac:dyDescent="0.45">
      <c r="A673" s="25"/>
      <c r="B673" s="25"/>
      <c r="C673" s="25"/>
      <c r="D673" s="77"/>
      <c r="E673" s="24"/>
      <c r="F673" s="25"/>
      <c r="G673" s="25"/>
      <c r="H673" s="25"/>
      <c r="I673" s="25"/>
      <c r="J673" s="25"/>
      <c r="K673" s="11"/>
    </row>
    <row r="674" spans="1:11" x14ac:dyDescent="0.45">
      <c r="A674" s="25"/>
      <c r="B674" s="25"/>
      <c r="C674" s="25"/>
      <c r="D674" s="51"/>
      <c r="E674" s="28">
        <v>1</v>
      </c>
      <c r="F674" s="29">
        <v>0</v>
      </c>
      <c r="G674" s="29">
        <v>0</v>
      </c>
      <c r="H674" s="29">
        <v>0</v>
      </c>
      <c r="I674" s="30">
        <f>OR(E674&lt;&gt;0,F674&lt;&gt;0,G674&lt;&gt;0,H674&lt;&gt;0)*(E674 + (E674 = 0))*(F674 + (F674 = 0))*(G674 + (G674 = 0))*(H674 + (H674 = 0))</f>
        <v>1</v>
      </c>
      <c r="J674" s="25"/>
      <c r="K674" s="11">
        <v>2300</v>
      </c>
    </row>
    <row r="675" spans="1:11" ht="6" customHeight="1" x14ac:dyDescent="0.45">
      <c r="A675" s="31"/>
      <c r="B675" s="31"/>
      <c r="C675" s="31"/>
      <c r="D675" s="32"/>
      <c r="E675" s="33"/>
      <c r="F675" s="31"/>
      <c r="G675" s="31"/>
      <c r="H675" s="31"/>
      <c r="I675" s="31"/>
      <c r="J675" s="31"/>
      <c r="K675" s="11"/>
    </row>
    <row r="676" spans="1:11" x14ac:dyDescent="0.45">
      <c r="A676" s="21" t="s">
        <v>334</v>
      </c>
      <c r="B676" s="22"/>
      <c r="C676" s="23" t="s">
        <v>9</v>
      </c>
      <c r="D676" s="77" t="s">
        <v>478</v>
      </c>
      <c r="E676" s="24"/>
      <c r="F676" s="25"/>
      <c r="G676" s="25"/>
      <c r="H676" s="25"/>
      <c r="I676" s="25"/>
      <c r="J676" s="26">
        <f>I678</f>
        <v>1</v>
      </c>
      <c r="K676" s="11"/>
    </row>
    <row r="677" spans="1:11" ht="54" customHeight="1" x14ac:dyDescent="0.45">
      <c r="A677" s="25"/>
      <c r="B677" s="25"/>
      <c r="C677" s="25"/>
      <c r="D677" s="77"/>
      <c r="E677" s="24"/>
      <c r="F677" s="25"/>
      <c r="G677" s="25"/>
      <c r="H677" s="25"/>
      <c r="I677" s="25"/>
      <c r="J677" s="25"/>
      <c r="K677" s="11"/>
    </row>
    <row r="678" spans="1:11" x14ac:dyDescent="0.45">
      <c r="A678" s="25"/>
      <c r="B678" s="25"/>
      <c r="C678" s="25"/>
      <c r="D678" s="51"/>
      <c r="E678" s="28">
        <v>1</v>
      </c>
      <c r="F678" s="29">
        <v>0</v>
      </c>
      <c r="G678" s="29">
        <v>0</v>
      </c>
      <c r="H678" s="29">
        <v>0</v>
      </c>
      <c r="I678" s="30">
        <f>OR(E678&lt;&gt;0,F678&lt;&gt;0,G678&lt;&gt;0,H678&lt;&gt;0)*(E678 + (E678 = 0))*(F678 + (F678 = 0))*(G678 + (G678 = 0))*(H678 + (H678 = 0))</f>
        <v>1</v>
      </c>
      <c r="J678" s="25"/>
      <c r="K678" s="11">
        <v>1460</v>
      </c>
    </row>
    <row r="679" spans="1:11" ht="6" customHeight="1" x14ac:dyDescent="0.45">
      <c r="A679" s="31"/>
      <c r="B679" s="31"/>
      <c r="C679" s="31"/>
      <c r="D679" s="32"/>
      <c r="E679" s="33"/>
      <c r="F679" s="31"/>
      <c r="G679" s="31"/>
      <c r="H679" s="31"/>
      <c r="I679" s="31"/>
      <c r="J679" s="31"/>
      <c r="K679" s="11"/>
    </row>
    <row r="680" spans="1:11" x14ac:dyDescent="0.45">
      <c r="A680" s="21" t="s">
        <v>336</v>
      </c>
      <c r="B680" s="22"/>
      <c r="C680" s="23" t="s">
        <v>9</v>
      </c>
      <c r="D680" s="77" t="s">
        <v>575</v>
      </c>
      <c r="E680" s="24"/>
      <c r="F680" s="25"/>
      <c r="G680" s="25"/>
      <c r="H680" s="25"/>
      <c r="I680" s="25"/>
      <c r="J680" s="26">
        <f>I682</f>
        <v>1</v>
      </c>
      <c r="K680" s="11"/>
    </row>
    <row r="681" spans="1:11" x14ac:dyDescent="0.45">
      <c r="A681" s="25"/>
      <c r="B681" s="25"/>
      <c r="C681" s="25"/>
      <c r="D681" s="77"/>
      <c r="E681" s="24"/>
      <c r="F681" s="25"/>
      <c r="G681" s="25"/>
      <c r="H681" s="25"/>
      <c r="I681" s="25"/>
      <c r="J681" s="25"/>
      <c r="K681" s="11"/>
    </row>
    <row r="682" spans="1:11" x14ac:dyDescent="0.45">
      <c r="A682" s="25"/>
      <c r="B682" s="25"/>
      <c r="C682" s="25"/>
      <c r="D682" s="51"/>
      <c r="E682" s="28">
        <v>1</v>
      </c>
      <c r="F682" s="29">
        <v>0</v>
      </c>
      <c r="G682" s="29">
        <v>0</v>
      </c>
      <c r="H682" s="29">
        <v>0</v>
      </c>
      <c r="I682" s="30">
        <f>OR(E682&lt;&gt;0,F682&lt;&gt;0,G682&lt;&gt;0,H682&lt;&gt;0)*(E682 + (E682 = 0))*(F682 + (F682 = 0))*(G682 + (G682 = 0))*(H682 + (H682 = 0))</f>
        <v>1</v>
      </c>
      <c r="J682" s="25"/>
      <c r="K682" s="11">
        <v>450</v>
      </c>
    </row>
    <row r="683" spans="1:11" x14ac:dyDescent="0.45">
      <c r="A683" s="31"/>
      <c r="B683" s="31"/>
      <c r="C683" s="31"/>
      <c r="D683" s="32"/>
      <c r="E683" s="33"/>
      <c r="F683" s="31"/>
      <c r="G683" s="31"/>
      <c r="H683" s="31"/>
      <c r="I683" s="31"/>
      <c r="J683" s="31"/>
      <c r="K683" s="11"/>
    </row>
    <row r="684" spans="1:11" x14ac:dyDescent="0.45">
      <c r="A684" s="25"/>
      <c r="B684" s="25"/>
      <c r="C684" s="25"/>
      <c r="D684" s="27"/>
      <c r="E684" s="24"/>
      <c r="F684" s="25"/>
      <c r="G684" s="25"/>
      <c r="H684" s="25"/>
      <c r="I684" s="43" t="s">
        <v>81</v>
      </c>
      <c r="J684" s="29"/>
      <c r="K684" s="11"/>
    </row>
    <row r="685" spans="1:11" x14ac:dyDescent="0.45">
      <c r="A685" s="31"/>
      <c r="B685" s="31"/>
      <c r="C685" s="31"/>
      <c r="D685" s="32"/>
      <c r="E685" s="33"/>
      <c r="F685" s="31"/>
      <c r="G685" s="31"/>
      <c r="H685" s="31"/>
      <c r="I685" s="31"/>
      <c r="J685" s="31"/>
      <c r="K685" s="11"/>
    </row>
    <row r="686" spans="1:11" x14ac:dyDescent="0.45">
      <c r="A686" s="25"/>
      <c r="B686" s="25"/>
      <c r="C686" s="25"/>
      <c r="D686" s="27"/>
      <c r="E686" s="24"/>
      <c r="F686" s="25"/>
      <c r="G686" s="25"/>
      <c r="H686" s="25"/>
      <c r="I686" s="25"/>
      <c r="J686" s="25"/>
      <c r="K686" s="11"/>
    </row>
    <row r="687" spans="1:11" s="5" customFormat="1" ht="15" customHeight="1" x14ac:dyDescent="0.35">
      <c r="A687" s="25"/>
      <c r="B687" s="25"/>
      <c r="C687" s="25"/>
      <c r="D687" s="25"/>
      <c r="E687" s="25"/>
      <c r="F687" s="25"/>
      <c r="G687" s="25"/>
      <c r="H687" s="25"/>
      <c r="I687" s="25"/>
      <c r="J687" s="25"/>
      <c r="K687" s="11"/>
    </row>
    <row r="688" spans="1:11" x14ac:dyDescent="0.45">
      <c r="A688" s="78" t="s">
        <v>370</v>
      </c>
      <c r="B688" s="78"/>
      <c r="C688" s="16" t="s">
        <v>8</v>
      </c>
      <c r="D688" s="78" t="s">
        <v>82</v>
      </c>
      <c r="E688" s="78"/>
      <c r="F688" s="19"/>
      <c r="G688" s="19"/>
      <c r="H688" s="19"/>
      <c r="I688" s="19"/>
      <c r="J688" s="20"/>
      <c r="K688" s="11"/>
    </row>
    <row r="689" spans="1:11" x14ac:dyDescent="0.45">
      <c r="A689" s="21" t="s">
        <v>58</v>
      </c>
      <c r="B689" s="48" t="s">
        <v>371</v>
      </c>
      <c r="C689" s="49" t="s">
        <v>12</v>
      </c>
      <c r="D689" s="80" t="s">
        <v>372</v>
      </c>
      <c r="E689" s="38"/>
      <c r="F689" s="36"/>
      <c r="G689" s="36"/>
      <c r="H689" s="36"/>
      <c r="I689" s="36"/>
      <c r="J689" s="26">
        <f>SUM(I691:I717)</f>
        <v>310.26199999999994</v>
      </c>
      <c r="K689" s="11"/>
    </row>
    <row r="690" spans="1:11" ht="30" customHeight="1" x14ac:dyDescent="0.45">
      <c r="A690" s="36"/>
      <c r="B690" s="36"/>
      <c r="C690" s="36"/>
      <c r="D690" s="80"/>
      <c r="E690" s="38"/>
      <c r="F690" s="36"/>
      <c r="G690" s="36"/>
      <c r="H690" s="36"/>
      <c r="I690" s="36"/>
      <c r="J690" s="36"/>
      <c r="K690" s="11"/>
    </row>
    <row r="691" spans="1:11" ht="13.5" customHeight="1" x14ac:dyDescent="0.45">
      <c r="A691" s="25"/>
      <c r="B691" s="25"/>
      <c r="C691" s="25"/>
      <c r="D691" s="42" t="s">
        <v>107</v>
      </c>
      <c r="E691" s="28">
        <v>1</v>
      </c>
      <c r="F691" s="29">
        <v>1.35</v>
      </c>
      <c r="G691" s="29">
        <v>2.2000000000000002</v>
      </c>
      <c r="H691" s="29">
        <v>0.2</v>
      </c>
      <c r="I691" s="30">
        <f>OR(E691&lt;&gt;0,F691&lt;&gt;0,G691&lt;&gt;0,H691&lt;&gt;0)*(E691 + (E691 = 0))*(F691 + (F691 = 0))*(G691 + (G691 = 0))*(H691 + (H691 = 0))</f>
        <v>0.59400000000000019</v>
      </c>
      <c r="J691" s="25"/>
      <c r="K691" s="11"/>
    </row>
    <row r="692" spans="1:11" ht="13.5" customHeight="1" x14ac:dyDescent="0.45">
      <c r="A692" s="25"/>
      <c r="B692" s="25"/>
      <c r="C692" s="25"/>
      <c r="D692" s="42" t="s">
        <v>251</v>
      </c>
      <c r="E692" s="28">
        <v>2</v>
      </c>
      <c r="F692" s="29">
        <v>46.37</v>
      </c>
      <c r="G692" s="29">
        <v>0</v>
      </c>
      <c r="H692" s="29">
        <v>0.2</v>
      </c>
      <c r="I692" s="30">
        <f t="shared" ref="I692" si="27">OR(E692&lt;&gt;0,F692&lt;&gt;0,G692&lt;&gt;0,H692&lt;&gt;0)*(E692 + (E692 = 0))*(F692 + (F692 = 0))*(G692 + (G692 = 0))*(H692 + (H692 = 0))</f>
        <v>18.547999999999998</v>
      </c>
      <c r="J692" s="25"/>
      <c r="K692" s="11"/>
    </row>
    <row r="693" spans="1:11" ht="13.5" customHeight="1" x14ac:dyDescent="0.45">
      <c r="A693" s="25"/>
      <c r="B693" s="25"/>
      <c r="C693" s="25"/>
      <c r="D693" s="42" t="s">
        <v>270</v>
      </c>
      <c r="E693" s="28">
        <v>2</v>
      </c>
      <c r="F693" s="29">
        <v>16.5</v>
      </c>
      <c r="G693" s="29">
        <v>7</v>
      </c>
      <c r="H693" s="29">
        <v>0.3</v>
      </c>
      <c r="I693" s="30">
        <f t="shared" ref="I693:I701" si="28">OR(E693&lt;&gt;0,F693&lt;&gt;0,G693&lt;&gt;0,H693&lt;&gt;0)*(E693 + (E693 = 0))*(F693 + (F693 = 0))*(G693 + (G693 = 0))*(H693 + (H693 = 0))</f>
        <v>69.3</v>
      </c>
      <c r="J693" s="25"/>
      <c r="K693" s="11"/>
    </row>
    <row r="694" spans="1:11" ht="13.5" customHeight="1" x14ac:dyDescent="0.45">
      <c r="A694" s="25"/>
      <c r="B694" s="25"/>
      <c r="C694" s="25"/>
      <c r="D694" s="42" t="s">
        <v>109</v>
      </c>
      <c r="E694" s="28">
        <v>1</v>
      </c>
      <c r="F694" s="29">
        <v>60</v>
      </c>
      <c r="G694" s="29">
        <v>0</v>
      </c>
      <c r="H694" s="29">
        <v>0.27</v>
      </c>
      <c r="I694" s="30">
        <f t="shared" si="28"/>
        <v>16.200000000000003</v>
      </c>
      <c r="J694" s="25"/>
      <c r="K694" s="11"/>
    </row>
    <row r="695" spans="1:11" ht="13.5" customHeight="1" x14ac:dyDescent="0.45">
      <c r="A695" s="25"/>
      <c r="B695" s="25"/>
      <c r="C695" s="25"/>
      <c r="D695" s="42" t="s">
        <v>168</v>
      </c>
      <c r="E695" s="28">
        <v>1</v>
      </c>
      <c r="F695" s="29">
        <v>15.9</v>
      </c>
      <c r="G695" s="29">
        <v>0.6</v>
      </c>
      <c r="H695" s="29">
        <v>0.8</v>
      </c>
      <c r="I695" s="30">
        <f t="shared" si="28"/>
        <v>7.6319999999999997</v>
      </c>
      <c r="J695" s="25"/>
      <c r="K695" s="11" t="s">
        <v>43</v>
      </c>
    </row>
    <row r="696" spans="1:11" ht="13.5" customHeight="1" x14ac:dyDescent="0.45">
      <c r="A696" s="25"/>
      <c r="B696" s="25"/>
      <c r="C696" s="25"/>
      <c r="D696" s="42" t="s">
        <v>175</v>
      </c>
      <c r="E696" s="28">
        <v>1</v>
      </c>
      <c r="F696" s="29">
        <v>7.5</v>
      </c>
      <c r="G696" s="29">
        <v>0.6</v>
      </c>
      <c r="H696" s="29">
        <v>0.8</v>
      </c>
      <c r="I696" s="30">
        <f t="shared" si="28"/>
        <v>3.6</v>
      </c>
      <c r="J696" s="25"/>
      <c r="K696" s="11"/>
    </row>
    <row r="697" spans="1:11" ht="13.5" customHeight="1" x14ac:dyDescent="0.45">
      <c r="A697" s="25"/>
      <c r="B697" s="25"/>
      <c r="C697" s="25"/>
      <c r="D697" s="42" t="s">
        <v>116</v>
      </c>
      <c r="E697" s="28">
        <v>1</v>
      </c>
      <c r="F697" s="29">
        <v>33</v>
      </c>
      <c r="G697" s="29">
        <v>0.6</v>
      </c>
      <c r="H697" s="29">
        <v>0.7</v>
      </c>
      <c r="I697" s="30">
        <f t="shared" si="28"/>
        <v>13.86</v>
      </c>
      <c r="J697" s="25"/>
      <c r="K697" s="11"/>
    </row>
    <row r="698" spans="1:11" ht="13.5" customHeight="1" x14ac:dyDescent="0.45">
      <c r="A698" s="25"/>
      <c r="B698" s="25"/>
      <c r="C698" s="25"/>
      <c r="D698" s="42"/>
      <c r="E698" s="28">
        <v>1</v>
      </c>
      <c r="F698" s="29">
        <v>12</v>
      </c>
      <c r="G698" s="29">
        <v>0.6</v>
      </c>
      <c r="H698" s="29">
        <v>0.7</v>
      </c>
      <c r="I698" s="30">
        <f t="shared" si="28"/>
        <v>5.0399999999999991</v>
      </c>
      <c r="J698" s="25"/>
      <c r="K698" s="11"/>
    </row>
    <row r="699" spans="1:11" ht="13.5" customHeight="1" x14ac:dyDescent="0.45">
      <c r="A699" s="25"/>
      <c r="B699" s="25"/>
      <c r="C699" s="25"/>
      <c r="D699" s="42"/>
      <c r="E699" s="28">
        <v>1</v>
      </c>
      <c r="F699" s="29">
        <v>36</v>
      </c>
      <c r="G699" s="29">
        <v>0.6</v>
      </c>
      <c r="H699" s="29">
        <v>0.7</v>
      </c>
      <c r="I699" s="30">
        <f t="shared" si="28"/>
        <v>15.119999999999997</v>
      </c>
      <c r="J699" s="25"/>
      <c r="K699" s="11"/>
    </row>
    <row r="700" spans="1:11" ht="13.5" customHeight="1" x14ac:dyDescent="0.45">
      <c r="A700" s="25"/>
      <c r="B700" s="25"/>
      <c r="C700" s="25"/>
      <c r="D700" s="42"/>
      <c r="E700" s="28">
        <v>1</v>
      </c>
      <c r="F700" s="29">
        <v>13.5</v>
      </c>
      <c r="G700" s="29">
        <v>0.6</v>
      </c>
      <c r="H700" s="29">
        <v>0.7</v>
      </c>
      <c r="I700" s="30">
        <f t="shared" si="28"/>
        <v>5.669999999999999</v>
      </c>
      <c r="J700" s="25"/>
      <c r="K700" s="11"/>
    </row>
    <row r="701" spans="1:11" ht="13.5" customHeight="1" x14ac:dyDescent="0.45">
      <c r="A701" s="25"/>
      <c r="B701" s="25"/>
      <c r="C701" s="25"/>
      <c r="D701" s="42" t="s">
        <v>28</v>
      </c>
      <c r="E701" s="28">
        <v>1</v>
      </c>
      <c r="F701" s="29">
        <v>25</v>
      </c>
      <c r="G701" s="29">
        <v>0.6</v>
      </c>
      <c r="H701" s="29">
        <v>0.7</v>
      </c>
      <c r="I701" s="30">
        <f t="shared" si="28"/>
        <v>10.5</v>
      </c>
      <c r="J701" s="25"/>
      <c r="K701" s="11"/>
    </row>
    <row r="702" spans="1:11" ht="6" hidden="1" customHeight="1" x14ac:dyDescent="0.45">
      <c r="A702" s="31"/>
      <c r="B702" s="31"/>
      <c r="C702" s="31"/>
      <c r="D702" s="27"/>
      <c r="E702" s="33"/>
      <c r="F702" s="31"/>
      <c r="G702" s="31"/>
      <c r="H702" s="29">
        <v>0.7</v>
      </c>
      <c r="I702" s="31"/>
      <c r="J702" s="31"/>
      <c r="K702" s="11"/>
    </row>
    <row r="703" spans="1:11" ht="15.75" hidden="1" customHeight="1" x14ac:dyDescent="0.45">
      <c r="A703" s="21" t="s">
        <v>62</v>
      </c>
      <c r="B703" s="22" t="s">
        <v>134</v>
      </c>
      <c r="C703" s="23" t="s">
        <v>12</v>
      </c>
      <c r="D703" s="76" t="s">
        <v>135</v>
      </c>
      <c r="E703" s="24"/>
      <c r="F703" s="25"/>
      <c r="G703" s="25"/>
      <c r="H703" s="29">
        <v>0.7</v>
      </c>
      <c r="I703" s="25"/>
      <c r="J703" s="26">
        <f>SUM(I705:I705)</f>
        <v>11.129999999999999</v>
      </c>
      <c r="K703" s="11"/>
    </row>
    <row r="704" spans="1:11" ht="53.25" hidden="1" customHeight="1" x14ac:dyDescent="0.45">
      <c r="A704" s="25"/>
      <c r="B704" s="25"/>
      <c r="C704" s="25"/>
      <c r="D704" s="76"/>
      <c r="E704" s="24"/>
      <c r="F704" s="25"/>
      <c r="G704" s="25"/>
      <c r="H704" s="29">
        <v>0.7</v>
      </c>
      <c r="I704" s="25"/>
      <c r="J704" s="25"/>
      <c r="K704" s="11"/>
    </row>
    <row r="705" spans="1:11" ht="13.5" hidden="1" customHeight="1" x14ac:dyDescent="0.45">
      <c r="A705" s="25"/>
      <c r="B705" s="25"/>
      <c r="C705" s="25"/>
      <c r="D705" s="42" t="s">
        <v>136</v>
      </c>
      <c r="E705" s="28">
        <v>1</v>
      </c>
      <c r="F705" s="29">
        <v>26.5</v>
      </c>
      <c r="G705" s="29">
        <v>0.6</v>
      </c>
      <c r="H705" s="29">
        <v>0.7</v>
      </c>
      <c r="I705" s="30">
        <f>OR(E705&lt;&gt;0,F705&lt;&gt;0,G705&lt;&gt;0,H705&lt;&gt;0)*(E705 + (E705 = 0))*(F705 + (F705 = 0))*(G705 + (G705 = 0))*(H705 + (H705 = 0))</f>
        <v>11.129999999999999</v>
      </c>
      <c r="J705" s="25"/>
      <c r="K705" s="11" t="s">
        <v>137</v>
      </c>
    </row>
    <row r="706" spans="1:11" ht="6" hidden="1" customHeight="1" x14ac:dyDescent="0.45">
      <c r="A706" s="31"/>
      <c r="B706" s="31"/>
      <c r="C706" s="31"/>
      <c r="D706" s="27"/>
      <c r="E706" s="33"/>
      <c r="F706" s="31"/>
      <c r="G706" s="31"/>
      <c r="H706" s="29">
        <v>0.7</v>
      </c>
      <c r="I706" s="31"/>
      <c r="J706" s="31"/>
      <c r="K706" s="11"/>
    </row>
    <row r="707" spans="1:11" ht="15.75" hidden="1" customHeight="1" x14ac:dyDescent="0.45">
      <c r="A707" s="21" t="s">
        <v>63</v>
      </c>
      <c r="B707" s="22" t="s">
        <v>44</v>
      </c>
      <c r="C707" s="23" t="s">
        <v>0</v>
      </c>
      <c r="D707" s="76" t="s">
        <v>45</v>
      </c>
      <c r="E707" s="24"/>
      <c r="F707" s="25"/>
      <c r="G707" s="25"/>
      <c r="H707" s="29">
        <v>0.7</v>
      </c>
      <c r="I707" s="25"/>
      <c r="J707" s="26">
        <f>SUM(I709:I709)</f>
        <v>11.129999999999999</v>
      </c>
      <c r="K707" s="11"/>
    </row>
    <row r="708" spans="1:11" ht="15.75" hidden="1" customHeight="1" x14ac:dyDescent="0.45">
      <c r="A708" s="25"/>
      <c r="B708" s="25"/>
      <c r="C708" s="25"/>
      <c r="D708" s="76"/>
      <c r="E708" s="24"/>
      <c r="F708" s="25"/>
      <c r="G708" s="25"/>
      <c r="H708" s="29">
        <v>0.7</v>
      </c>
      <c r="I708" s="25"/>
      <c r="J708" s="25"/>
      <c r="K708" s="11"/>
    </row>
    <row r="709" spans="1:11" ht="13.5" hidden="1" customHeight="1" x14ac:dyDescent="0.45">
      <c r="A709" s="25"/>
      <c r="B709" s="25"/>
      <c r="C709" s="25"/>
      <c r="D709" s="42" t="s">
        <v>139</v>
      </c>
      <c r="E709" s="28">
        <v>1</v>
      </c>
      <c r="F709" s="29">
        <v>26.5</v>
      </c>
      <c r="G709" s="29">
        <v>0.6</v>
      </c>
      <c r="H709" s="29">
        <v>0.7</v>
      </c>
      <c r="I709" s="30">
        <f>OR(E709&lt;&gt;0,F709&lt;&gt;0,G709&lt;&gt;0,H709&lt;&gt;0)*(E709 + (E709 = 0))*(F709 + (F709 = 0))*(G709 + (G709 = 0))*(H709 + (H709 = 0))</f>
        <v>11.129999999999999</v>
      </c>
      <c r="J709" s="25"/>
      <c r="K709" s="11" t="s">
        <v>138</v>
      </c>
    </row>
    <row r="710" spans="1:11" ht="13.5" hidden="1" customHeight="1" x14ac:dyDescent="0.45">
      <c r="A710" s="25"/>
      <c r="B710" s="25"/>
      <c r="C710" s="25"/>
      <c r="D710" s="42" t="s">
        <v>140</v>
      </c>
      <c r="E710" s="28">
        <v>1</v>
      </c>
      <c r="F710" s="29">
        <v>26.5</v>
      </c>
      <c r="G710" s="29">
        <v>0.6</v>
      </c>
      <c r="H710" s="29">
        <v>0.7</v>
      </c>
      <c r="I710" s="30">
        <f>OR(E710&lt;&gt;0,F710&lt;&gt;0,G710&lt;&gt;0,H710&lt;&gt;0)*(E710 + (E710 = 0))*(F710 + (F710 = 0))*(G710 + (G710 = 0))*(H710 + (H710 = 0))</f>
        <v>11.129999999999999</v>
      </c>
      <c r="J710" s="25"/>
      <c r="K710" s="11"/>
    </row>
    <row r="711" spans="1:11" ht="13.5" customHeight="1" x14ac:dyDescent="0.45">
      <c r="A711" s="25"/>
      <c r="B711" s="25"/>
      <c r="C711" s="25"/>
      <c r="D711" s="42" t="s">
        <v>547</v>
      </c>
      <c r="E711" s="28">
        <v>1</v>
      </c>
      <c r="F711" s="29">
        <f>30.8+71.6+10.6+23.7</f>
        <v>136.69999999999999</v>
      </c>
      <c r="G711" s="29">
        <v>0.4</v>
      </c>
      <c r="H711" s="29">
        <v>0.7</v>
      </c>
      <c r="I711" s="30">
        <f t="shared" ref="I711:I717" si="29">OR(E711&lt;&gt;0,F711&lt;&gt;0,G711&lt;&gt;0,H711&lt;&gt;0)*(E711 + (E711 = 0))*(F711 + (F711 = 0))*(G711 + (G711 = 0))*(H711 + (H711 = 0))</f>
        <v>38.275999999999996</v>
      </c>
      <c r="J711" s="25"/>
      <c r="K711" s="11"/>
    </row>
    <row r="712" spans="1:11" ht="13.5" customHeight="1" x14ac:dyDescent="0.45">
      <c r="A712" s="25"/>
      <c r="B712" s="25"/>
      <c r="C712" s="25"/>
      <c r="D712" s="42"/>
      <c r="E712" s="28">
        <v>1</v>
      </c>
      <c r="F712" s="29">
        <v>20</v>
      </c>
      <c r="G712" s="29">
        <v>0.4</v>
      </c>
      <c r="H712" s="29">
        <v>0.7</v>
      </c>
      <c r="I712" s="30">
        <f t="shared" si="29"/>
        <v>5.6</v>
      </c>
      <c r="J712" s="25"/>
      <c r="K712" s="11"/>
    </row>
    <row r="713" spans="1:11" ht="13.5" customHeight="1" x14ac:dyDescent="0.45">
      <c r="A713" s="25"/>
      <c r="B713" s="25"/>
      <c r="C713" s="25"/>
      <c r="D713" s="42" t="s">
        <v>548</v>
      </c>
      <c r="E713" s="28">
        <v>1</v>
      </c>
      <c r="F713" s="29">
        <f>3.8+3+60.8+8.4+27.4+3.8</f>
        <v>107.2</v>
      </c>
      <c r="G713" s="29">
        <v>0.4</v>
      </c>
      <c r="H713" s="29">
        <v>0.7</v>
      </c>
      <c r="I713" s="30">
        <f t="shared" si="29"/>
        <v>30.015999999999998</v>
      </c>
      <c r="J713" s="25"/>
      <c r="K713" s="11"/>
    </row>
    <row r="714" spans="1:11" ht="13.5" customHeight="1" x14ac:dyDescent="0.45">
      <c r="A714" s="25"/>
      <c r="B714" s="25"/>
      <c r="C714" s="25"/>
      <c r="D714" s="42" t="s">
        <v>271</v>
      </c>
      <c r="E714" s="28">
        <v>1</v>
      </c>
      <c r="F714" s="29">
        <v>26.5</v>
      </c>
      <c r="G714" s="29">
        <v>0.4</v>
      </c>
      <c r="H714" s="29">
        <v>0.7</v>
      </c>
      <c r="I714" s="30">
        <f t="shared" si="29"/>
        <v>7.4200000000000008</v>
      </c>
      <c r="J714" s="25"/>
      <c r="K714" s="11"/>
    </row>
    <row r="715" spans="1:11" ht="13.5" customHeight="1" x14ac:dyDescent="0.45">
      <c r="A715" s="25"/>
      <c r="B715" s="25"/>
      <c r="C715" s="25"/>
      <c r="D715" s="42" t="s">
        <v>274</v>
      </c>
      <c r="E715" s="28">
        <v>1</v>
      </c>
      <c r="F715" s="29">
        <v>29.2</v>
      </c>
      <c r="G715" s="29">
        <v>0.4</v>
      </c>
      <c r="H715" s="29">
        <v>0.7</v>
      </c>
      <c r="I715" s="30">
        <f t="shared" si="29"/>
        <v>8.1760000000000002</v>
      </c>
      <c r="J715" s="25"/>
      <c r="K715" s="11"/>
    </row>
    <row r="716" spans="1:11" ht="13.5" customHeight="1" x14ac:dyDescent="0.45">
      <c r="A716" s="25"/>
      <c r="B716" s="25"/>
      <c r="C716" s="25"/>
      <c r="D716" s="42" t="s">
        <v>273</v>
      </c>
      <c r="E716" s="28">
        <v>1</v>
      </c>
      <c r="F716" s="29">
        <v>12.5</v>
      </c>
      <c r="G716" s="29">
        <v>0.4</v>
      </c>
      <c r="H716" s="29">
        <v>0.7</v>
      </c>
      <c r="I716" s="30">
        <f t="shared" si="29"/>
        <v>3.5</v>
      </c>
      <c r="J716" s="25"/>
      <c r="K716" s="11"/>
    </row>
    <row r="717" spans="1:11" x14ac:dyDescent="0.45">
      <c r="A717" s="25"/>
      <c r="B717" s="25"/>
      <c r="C717" s="25"/>
      <c r="D717" s="75" t="s">
        <v>248</v>
      </c>
      <c r="E717" s="28">
        <v>1</v>
      </c>
      <c r="F717" s="29">
        <f>7.4+8.3+14</f>
        <v>29.700000000000003</v>
      </c>
      <c r="G717" s="29">
        <v>0.6</v>
      </c>
      <c r="H717" s="29">
        <v>1</v>
      </c>
      <c r="I717" s="30">
        <f t="shared" si="29"/>
        <v>17.82</v>
      </c>
      <c r="J717" s="25"/>
      <c r="K717" s="11"/>
    </row>
    <row r="718" spans="1:11" ht="6" customHeight="1" x14ac:dyDescent="0.45">
      <c r="A718" s="31"/>
      <c r="B718" s="31"/>
      <c r="C718" s="31"/>
      <c r="D718" s="32"/>
      <c r="E718" s="33"/>
      <c r="F718" s="31"/>
      <c r="G718" s="31"/>
      <c r="H718" s="31"/>
      <c r="I718" s="31"/>
      <c r="J718" s="31"/>
      <c r="K718" s="11"/>
    </row>
    <row r="719" spans="1:11" x14ac:dyDescent="0.45">
      <c r="A719" s="21" t="s">
        <v>59</v>
      </c>
      <c r="B719" s="48" t="s">
        <v>373</v>
      </c>
      <c r="C719" s="49" t="s">
        <v>12</v>
      </c>
      <c r="D719" s="80" t="s">
        <v>374</v>
      </c>
      <c r="E719" s="38"/>
      <c r="F719" s="36"/>
      <c r="G719" s="36"/>
      <c r="H719" s="36"/>
      <c r="I719" s="36"/>
      <c r="J719" s="26">
        <f>I721</f>
        <v>310.26199999999994</v>
      </c>
      <c r="K719" s="11"/>
    </row>
    <row r="720" spans="1:11" ht="30" customHeight="1" x14ac:dyDescent="0.45">
      <c r="A720" s="36"/>
      <c r="B720" s="36"/>
      <c r="C720" s="36"/>
      <c r="D720" s="80"/>
      <c r="E720" s="38"/>
      <c r="F720" s="36"/>
      <c r="G720" s="36"/>
      <c r="H720" s="36"/>
      <c r="I720" s="36"/>
      <c r="J720" s="36"/>
      <c r="K720" s="11"/>
    </row>
    <row r="721" spans="1:11" x14ac:dyDescent="0.45">
      <c r="A721" s="36"/>
      <c r="B721" s="36"/>
      <c r="C721" s="36"/>
      <c r="D721" s="37"/>
      <c r="E721" s="50">
        <v>1</v>
      </c>
      <c r="F721" s="40">
        <f>J689</f>
        <v>310.26199999999994</v>
      </c>
      <c r="G721" s="40">
        <v>0</v>
      </c>
      <c r="H721" s="40">
        <v>0</v>
      </c>
      <c r="I721" s="30">
        <f>OR(E721&lt;&gt;0,F721&lt;&gt;0,G721&lt;&gt;0,H721&lt;&gt;0)*(E721 + (E721 = 0))*(F721 + (F721 = 0))*(G721 + (G721 = 0))*(H721 + (H721 = 0))</f>
        <v>310.26199999999994</v>
      </c>
      <c r="J721" s="36"/>
      <c r="K721" s="11">
        <v>5.13</v>
      </c>
    </row>
    <row r="722" spans="1:11" ht="6" customHeight="1" x14ac:dyDescent="0.45">
      <c r="A722" s="31"/>
      <c r="B722" s="31"/>
      <c r="C722" s="31"/>
      <c r="D722" s="32"/>
      <c r="E722" s="33"/>
      <c r="F722" s="31"/>
      <c r="G722" s="31"/>
      <c r="H722" s="31"/>
      <c r="I722" s="31"/>
      <c r="J722" s="31"/>
      <c r="K722" s="11"/>
    </row>
    <row r="723" spans="1:11" x14ac:dyDescent="0.45">
      <c r="A723" s="21" t="s">
        <v>60</v>
      </c>
      <c r="B723" s="48" t="s">
        <v>397</v>
      </c>
      <c r="C723" s="49" t="s">
        <v>12</v>
      </c>
      <c r="D723" s="80" t="s">
        <v>398</v>
      </c>
      <c r="E723" s="38"/>
      <c r="F723" s="36"/>
      <c r="G723" s="36"/>
      <c r="H723" s="36"/>
      <c r="I723" s="36"/>
      <c r="J723" s="26">
        <f>I725</f>
        <v>2</v>
      </c>
      <c r="K723" s="11"/>
    </row>
    <row r="724" spans="1:11" ht="13.5" customHeight="1" x14ac:dyDescent="0.45">
      <c r="A724" s="36"/>
      <c r="B724" s="36"/>
      <c r="C724" s="36"/>
      <c r="D724" s="80"/>
      <c r="E724" s="38"/>
      <c r="F724" s="36"/>
      <c r="G724" s="36"/>
      <c r="H724" s="36"/>
      <c r="I724" s="36"/>
      <c r="J724" s="36"/>
      <c r="K724" s="11"/>
    </row>
    <row r="725" spans="1:11" x14ac:dyDescent="0.45">
      <c r="A725" s="36"/>
      <c r="B725" s="36"/>
      <c r="C725" s="36"/>
      <c r="D725" s="42" t="s">
        <v>399</v>
      </c>
      <c r="E725" s="50">
        <v>2</v>
      </c>
      <c r="F725" s="40">
        <v>0</v>
      </c>
      <c r="G725" s="40">
        <v>0</v>
      </c>
      <c r="H725" s="40">
        <v>0</v>
      </c>
      <c r="I725" s="30">
        <f>OR(E725&lt;&gt;0,F725&lt;&gt;0,G725&lt;&gt;0,H725&lt;&gt;0)*(E725 + (E725 = 0))*(F725 + (F725 = 0))*(G725 + (G725 = 0))*(H725 + (H725 = 0))</f>
        <v>2</v>
      </c>
      <c r="J725" s="36"/>
      <c r="K725" s="11">
        <v>191.16</v>
      </c>
    </row>
    <row r="726" spans="1:11" ht="6" customHeight="1" x14ac:dyDescent="0.45">
      <c r="A726" s="31"/>
      <c r="B726" s="31"/>
      <c r="C726" s="31"/>
      <c r="D726" s="32"/>
      <c r="E726" s="33"/>
      <c r="F726" s="31"/>
      <c r="G726" s="31"/>
      <c r="H726" s="31"/>
      <c r="I726" s="31"/>
      <c r="J726" s="31"/>
      <c r="K726" s="11"/>
    </row>
    <row r="727" spans="1:11" hidden="1" x14ac:dyDescent="0.45">
      <c r="A727" s="21" t="s">
        <v>60</v>
      </c>
      <c r="B727" s="34"/>
      <c r="C727" s="23" t="s">
        <v>9</v>
      </c>
      <c r="D727" s="77" t="s">
        <v>247</v>
      </c>
      <c r="E727" s="24"/>
      <c r="F727" s="25"/>
      <c r="G727" s="25"/>
      <c r="H727" s="25"/>
      <c r="I727" s="25"/>
      <c r="J727" s="26">
        <f>I729</f>
        <v>1</v>
      </c>
      <c r="K727" s="11"/>
    </row>
    <row r="728" spans="1:11" ht="68.25" hidden="1" customHeight="1" x14ac:dyDescent="0.45">
      <c r="A728" s="25"/>
      <c r="B728" s="25"/>
      <c r="C728" s="25"/>
      <c r="D728" s="77"/>
      <c r="E728" s="24"/>
      <c r="F728" s="25"/>
      <c r="G728" s="25"/>
      <c r="H728" s="25"/>
      <c r="I728" s="25"/>
      <c r="J728" s="25"/>
      <c r="K728" s="11"/>
    </row>
    <row r="729" spans="1:11" hidden="1" x14ac:dyDescent="0.45">
      <c r="A729" s="25"/>
      <c r="B729" s="25"/>
      <c r="C729" s="25"/>
      <c r="D729" s="35"/>
      <c r="E729" s="28">
        <v>1</v>
      </c>
      <c r="F729" s="29">
        <v>0</v>
      </c>
      <c r="G729" s="29">
        <v>0</v>
      </c>
      <c r="H729" s="29">
        <v>0</v>
      </c>
      <c r="I729" s="30">
        <f>OR(E729&lt;&gt;0,F729&lt;&gt;0,G729&lt;&gt;0,H729&lt;&gt;0)*(E729 + (E729 = 0))*(F729 + (F729 = 0))*(G729 + (G729 = 0))*(H729 + (H729 = 0))</f>
        <v>1</v>
      </c>
      <c r="J729" s="25"/>
      <c r="K729" s="11"/>
    </row>
    <row r="730" spans="1:11" ht="6" hidden="1" customHeight="1" x14ac:dyDescent="0.45">
      <c r="A730" s="31"/>
      <c r="B730" s="31"/>
      <c r="C730" s="31"/>
      <c r="D730" s="32"/>
      <c r="E730" s="33"/>
      <c r="F730" s="31"/>
      <c r="G730" s="31"/>
      <c r="H730" s="31"/>
      <c r="I730" s="31"/>
      <c r="J730" s="31"/>
      <c r="K730" s="11"/>
    </row>
    <row r="731" spans="1:11" x14ac:dyDescent="0.45">
      <c r="A731" s="21" t="s">
        <v>61</v>
      </c>
      <c r="B731" s="34"/>
      <c r="C731" s="23" t="s">
        <v>9</v>
      </c>
      <c r="D731" s="77" t="s">
        <v>84</v>
      </c>
      <c r="E731" s="24"/>
      <c r="F731" s="25"/>
      <c r="G731" s="25"/>
      <c r="H731" s="25"/>
      <c r="I731" s="25"/>
      <c r="J731" s="26">
        <f>I733</f>
        <v>1</v>
      </c>
      <c r="K731" s="11"/>
    </row>
    <row r="732" spans="1:11" ht="17.25" customHeight="1" x14ac:dyDescent="0.45">
      <c r="A732" s="25"/>
      <c r="B732" s="25"/>
      <c r="C732" s="25"/>
      <c r="D732" s="77"/>
      <c r="E732" s="24"/>
      <c r="F732" s="25"/>
      <c r="G732" s="25"/>
      <c r="H732" s="25"/>
      <c r="I732" s="25"/>
      <c r="J732" s="25"/>
      <c r="K732" s="11"/>
    </row>
    <row r="733" spans="1:11" x14ac:dyDescent="0.45">
      <c r="A733" s="25"/>
      <c r="B733" s="25"/>
      <c r="C733" s="25"/>
      <c r="D733" s="35"/>
      <c r="E733" s="28">
        <v>1</v>
      </c>
      <c r="F733" s="29">
        <v>0</v>
      </c>
      <c r="G733" s="29">
        <v>0</v>
      </c>
      <c r="H733" s="29">
        <v>0</v>
      </c>
      <c r="I733" s="30">
        <f>OR(E733&lt;&gt;0,F733&lt;&gt;0,G733&lt;&gt;0,H733&lt;&gt;0)*(E733 + (E733 = 0))*(F733 + (F733 = 0))*(G733 + (G733 = 0))*(H733 + (H733 = 0))</f>
        <v>1</v>
      </c>
      <c r="J733" s="25"/>
      <c r="K733" s="11">
        <v>1650</v>
      </c>
    </row>
    <row r="734" spans="1:11" ht="6" customHeight="1" x14ac:dyDescent="0.45">
      <c r="A734" s="31"/>
      <c r="B734" s="31"/>
      <c r="C734" s="31"/>
      <c r="D734" s="32"/>
      <c r="E734" s="33"/>
      <c r="F734" s="31"/>
      <c r="G734" s="31"/>
      <c r="H734" s="31"/>
      <c r="I734" s="31"/>
      <c r="J734" s="31"/>
      <c r="K734" s="11"/>
    </row>
    <row r="735" spans="1:11" hidden="1" x14ac:dyDescent="0.45">
      <c r="A735" s="21" t="s">
        <v>60</v>
      </c>
      <c r="B735" s="34"/>
      <c r="C735" s="23" t="s">
        <v>9</v>
      </c>
      <c r="D735" s="77" t="s">
        <v>247</v>
      </c>
      <c r="E735" s="24"/>
      <c r="F735" s="25"/>
      <c r="G735" s="25"/>
      <c r="H735" s="25"/>
      <c r="I735" s="25"/>
      <c r="J735" s="26">
        <f>I737</f>
        <v>1</v>
      </c>
      <c r="K735" s="11"/>
    </row>
    <row r="736" spans="1:11" ht="68.25" hidden="1" customHeight="1" x14ac:dyDescent="0.45">
      <c r="A736" s="25"/>
      <c r="B736" s="25"/>
      <c r="C736" s="25"/>
      <c r="D736" s="77"/>
      <c r="E736" s="24"/>
      <c r="F736" s="25"/>
      <c r="G736" s="25"/>
      <c r="H736" s="25"/>
      <c r="I736" s="25"/>
      <c r="J736" s="25"/>
      <c r="K736" s="11"/>
    </row>
    <row r="737" spans="1:11" hidden="1" x14ac:dyDescent="0.45">
      <c r="A737" s="25"/>
      <c r="B737" s="25"/>
      <c r="C737" s="25"/>
      <c r="D737" s="35"/>
      <c r="E737" s="28">
        <v>1</v>
      </c>
      <c r="F737" s="29">
        <v>0</v>
      </c>
      <c r="G737" s="29">
        <v>0</v>
      </c>
      <c r="H737" s="29">
        <v>0</v>
      </c>
      <c r="I737" s="30">
        <f>OR(E737&lt;&gt;0,F737&lt;&gt;0,G737&lt;&gt;0,H737&lt;&gt;0)*(E737 + (E737 = 0))*(F737 + (F737 = 0))*(G737 + (G737 = 0))*(H737 + (H737 = 0))</f>
        <v>1</v>
      </c>
      <c r="J737" s="25"/>
      <c r="K737" s="11"/>
    </row>
    <row r="738" spans="1:11" ht="6" hidden="1" customHeight="1" x14ac:dyDescent="0.45">
      <c r="A738" s="31"/>
      <c r="B738" s="31"/>
      <c r="C738" s="31"/>
      <c r="D738" s="32"/>
      <c r="E738" s="33"/>
      <c r="F738" s="31"/>
      <c r="G738" s="31"/>
      <c r="H738" s="31"/>
      <c r="I738" s="31"/>
      <c r="J738" s="31"/>
      <c r="K738" s="11"/>
    </row>
    <row r="739" spans="1:11" x14ac:dyDescent="0.45">
      <c r="A739" s="21" t="s">
        <v>62</v>
      </c>
      <c r="B739" s="34"/>
      <c r="C739" s="23" t="s">
        <v>9</v>
      </c>
      <c r="D739" s="77" t="s">
        <v>375</v>
      </c>
      <c r="E739" s="24"/>
      <c r="F739" s="25"/>
      <c r="G739" s="25"/>
      <c r="H739" s="25"/>
      <c r="I739" s="25"/>
      <c r="J739" s="26">
        <f>I741</f>
        <v>1</v>
      </c>
      <c r="K739" s="11"/>
    </row>
    <row r="740" spans="1:11" ht="41.25" customHeight="1" x14ac:dyDescent="0.45">
      <c r="A740" s="25"/>
      <c r="B740" s="25"/>
      <c r="C740" s="25"/>
      <c r="D740" s="77"/>
      <c r="E740" s="24"/>
      <c r="F740" s="25"/>
      <c r="G740" s="25"/>
      <c r="H740" s="25"/>
      <c r="I740" s="25"/>
      <c r="J740" s="25"/>
      <c r="K740" s="11"/>
    </row>
    <row r="741" spans="1:11" x14ac:dyDescent="0.45">
      <c r="A741" s="25"/>
      <c r="B741" s="25"/>
      <c r="C741" s="25"/>
      <c r="D741" s="35"/>
      <c r="E741" s="28">
        <v>1</v>
      </c>
      <c r="F741" s="29">
        <v>0</v>
      </c>
      <c r="G741" s="29">
        <v>0</v>
      </c>
      <c r="H741" s="29">
        <v>0</v>
      </c>
      <c r="I741" s="30">
        <f>OR(E741&lt;&gt;0,F741&lt;&gt;0,G741&lt;&gt;0,H741&lt;&gt;0)*(E741 + (E741 = 0))*(F741 + (F741 = 0))*(G741 + (G741 = 0))*(H741 + (H741 = 0))</f>
        <v>1</v>
      </c>
      <c r="J741" s="25"/>
      <c r="K741" s="11">
        <v>1650</v>
      </c>
    </row>
    <row r="742" spans="1:11" ht="6" customHeight="1" x14ac:dyDescent="0.45">
      <c r="A742" s="31"/>
      <c r="B742" s="31"/>
      <c r="C742" s="31"/>
      <c r="D742" s="32"/>
      <c r="E742" s="33"/>
      <c r="F742" s="31"/>
      <c r="G742" s="31"/>
      <c r="H742" s="31"/>
      <c r="I742" s="31"/>
      <c r="J742" s="31"/>
      <c r="K742" s="11"/>
    </row>
    <row r="743" spans="1:11" hidden="1" x14ac:dyDescent="0.45">
      <c r="A743" s="21" t="s">
        <v>60</v>
      </c>
      <c r="B743" s="34"/>
      <c r="C743" s="23" t="s">
        <v>9</v>
      </c>
      <c r="D743" s="77" t="s">
        <v>247</v>
      </c>
      <c r="E743" s="24"/>
      <c r="F743" s="25"/>
      <c r="G743" s="25"/>
      <c r="H743" s="25"/>
      <c r="I743" s="25"/>
      <c r="J743" s="26">
        <f>I745</f>
        <v>1</v>
      </c>
      <c r="K743" s="11"/>
    </row>
    <row r="744" spans="1:11" ht="68.25" hidden="1" customHeight="1" x14ac:dyDescent="0.45">
      <c r="A744" s="25"/>
      <c r="B744" s="25"/>
      <c r="C744" s="25"/>
      <c r="D744" s="77"/>
      <c r="E744" s="24"/>
      <c r="F744" s="25"/>
      <c r="G744" s="25"/>
      <c r="H744" s="25"/>
      <c r="I744" s="25"/>
      <c r="J744" s="25"/>
      <c r="K744" s="11"/>
    </row>
    <row r="745" spans="1:11" hidden="1" x14ac:dyDescent="0.45">
      <c r="A745" s="25"/>
      <c r="B745" s="25"/>
      <c r="C745" s="25"/>
      <c r="D745" s="35"/>
      <c r="E745" s="28">
        <v>1</v>
      </c>
      <c r="F745" s="29">
        <v>0</v>
      </c>
      <c r="G745" s="29">
        <v>0</v>
      </c>
      <c r="H745" s="29">
        <v>0</v>
      </c>
      <c r="I745" s="30">
        <f>OR(E745&lt;&gt;0,F745&lt;&gt;0,G745&lt;&gt;0,H745&lt;&gt;0)*(E745 + (E745 = 0))*(F745 + (F745 = 0))*(G745 + (G745 = 0))*(H745 + (H745 = 0))</f>
        <v>1</v>
      </c>
      <c r="J745" s="25"/>
      <c r="K745" s="11"/>
    </row>
    <row r="746" spans="1:11" ht="6" hidden="1" customHeight="1" x14ac:dyDescent="0.45">
      <c r="A746" s="31"/>
      <c r="B746" s="31"/>
      <c r="C746" s="31"/>
      <c r="D746" s="32"/>
      <c r="E746" s="33"/>
      <c r="F746" s="31"/>
      <c r="G746" s="31"/>
      <c r="H746" s="31"/>
      <c r="I746" s="31"/>
      <c r="J746" s="31"/>
      <c r="K746" s="11"/>
    </row>
    <row r="747" spans="1:11" x14ac:dyDescent="0.45">
      <c r="A747" s="21" t="s">
        <v>63</v>
      </c>
      <c r="B747" s="34"/>
      <c r="C747" s="23" t="s">
        <v>9</v>
      </c>
      <c r="D747" s="77" t="s">
        <v>469</v>
      </c>
      <c r="E747" s="24"/>
      <c r="F747" s="25"/>
      <c r="G747" s="25"/>
      <c r="H747" s="25"/>
      <c r="I747" s="25"/>
      <c r="J747" s="26">
        <f>I749</f>
        <v>1</v>
      </c>
      <c r="K747" s="11"/>
    </row>
    <row r="748" spans="1:11" ht="29.25" customHeight="1" x14ac:dyDescent="0.45">
      <c r="A748" s="25"/>
      <c r="B748" s="25"/>
      <c r="C748" s="25"/>
      <c r="D748" s="77"/>
      <c r="E748" s="24"/>
      <c r="F748" s="25"/>
      <c r="G748" s="25"/>
      <c r="H748" s="25"/>
      <c r="I748" s="25"/>
      <c r="J748" s="25"/>
      <c r="K748" s="11"/>
    </row>
    <row r="749" spans="1:11" x14ac:dyDescent="0.45">
      <c r="A749" s="25"/>
      <c r="B749" s="25"/>
      <c r="C749" s="25"/>
      <c r="D749" s="35"/>
      <c r="E749" s="28">
        <v>1</v>
      </c>
      <c r="F749" s="29">
        <v>0</v>
      </c>
      <c r="G749" s="29">
        <v>0</v>
      </c>
      <c r="H749" s="29">
        <v>0</v>
      </c>
      <c r="I749" s="30">
        <f>OR(E749&lt;&gt;0,F749&lt;&gt;0,G749&lt;&gt;0,H749&lt;&gt;0)*(E749 + (E749 = 0))*(F749 + (F749 = 0))*(G749 + (G749 = 0))*(H749 + (H749 = 0))</f>
        <v>1</v>
      </c>
      <c r="J749" s="25"/>
      <c r="K749" s="11">
        <v>1450</v>
      </c>
    </row>
    <row r="750" spans="1:11" ht="6" customHeight="1" x14ac:dyDescent="0.45">
      <c r="A750" s="31"/>
      <c r="B750" s="31"/>
      <c r="C750" s="31"/>
      <c r="D750" s="32"/>
      <c r="E750" s="33"/>
      <c r="F750" s="31"/>
      <c r="G750" s="31"/>
      <c r="H750" s="31"/>
      <c r="I750" s="31"/>
      <c r="J750" s="31"/>
      <c r="K750" s="11"/>
    </row>
    <row r="751" spans="1:11" hidden="1" x14ac:dyDescent="0.45">
      <c r="A751" s="21" t="s">
        <v>60</v>
      </c>
      <c r="B751" s="34"/>
      <c r="C751" s="23" t="s">
        <v>9</v>
      </c>
      <c r="D751" s="77" t="s">
        <v>247</v>
      </c>
      <c r="E751" s="24"/>
      <c r="F751" s="25"/>
      <c r="G751" s="25"/>
      <c r="H751" s="25"/>
      <c r="I751" s="25"/>
      <c r="J751" s="26">
        <f>I753</f>
        <v>1</v>
      </c>
      <c r="K751" s="11"/>
    </row>
    <row r="752" spans="1:11" ht="68.25" hidden="1" customHeight="1" x14ac:dyDescent="0.45">
      <c r="A752" s="25"/>
      <c r="B752" s="25"/>
      <c r="C752" s="25"/>
      <c r="D752" s="77"/>
      <c r="E752" s="24"/>
      <c r="F752" s="25"/>
      <c r="G752" s="25"/>
      <c r="H752" s="25"/>
      <c r="I752" s="25"/>
      <c r="J752" s="25"/>
      <c r="K752" s="11"/>
    </row>
    <row r="753" spans="1:11" hidden="1" x14ac:dyDescent="0.45">
      <c r="A753" s="25"/>
      <c r="B753" s="25"/>
      <c r="C753" s="25"/>
      <c r="D753" s="35"/>
      <c r="E753" s="28">
        <v>1</v>
      </c>
      <c r="F753" s="29">
        <v>0</v>
      </c>
      <c r="G753" s="29">
        <v>0</v>
      </c>
      <c r="H753" s="29">
        <v>0</v>
      </c>
      <c r="I753" s="30">
        <f>OR(E753&lt;&gt;0,F753&lt;&gt;0,G753&lt;&gt;0,H753&lt;&gt;0)*(E753 + (E753 = 0))*(F753 + (F753 = 0))*(G753 + (G753 = 0))*(H753 + (H753 = 0))</f>
        <v>1</v>
      </c>
      <c r="J753" s="25"/>
      <c r="K753" s="11"/>
    </row>
    <row r="754" spans="1:11" ht="6" hidden="1" customHeight="1" x14ac:dyDescent="0.45">
      <c r="A754" s="31"/>
      <c r="B754" s="31"/>
      <c r="C754" s="31"/>
      <c r="D754" s="32"/>
      <c r="E754" s="33"/>
      <c r="F754" s="31"/>
      <c r="G754" s="31"/>
      <c r="H754" s="31"/>
      <c r="I754" s="31"/>
      <c r="J754" s="31"/>
      <c r="K754" s="11"/>
    </row>
    <row r="755" spans="1:11" x14ac:dyDescent="0.45">
      <c r="A755" s="21" t="s">
        <v>64</v>
      </c>
      <c r="B755" s="34"/>
      <c r="C755" s="23" t="s">
        <v>9</v>
      </c>
      <c r="D755" s="77" t="s">
        <v>484</v>
      </c>
      <c r="E755" s="24"/>
      <c r="F755" s="25"/>
      <c r="G755" s="25"/>
      <c r="H755" s="25"/>
      <c r="I755" s="25"/>
      <c r="J755" s="26">
        <f>I757</f>
        <v>1</v>
      </c>
      <c r="K755" s="11"/>
    </row>
    <row r="756" spans="1:11" ht="16.5" customHeight="1" x14ac:dyDescent="0.45">
      <c r="A756" s="25"/>
      <c r="B756" s="25"/>
      <c r="C756" s="25"/>
      <c r="D756" s="77"/>
      <c r="E756" s="24"/>
      <c r="F756" s="25"/>
      <c r="G756" s="25"/>
      <c r="H756" s="25"/>
      <c r="I756" s="25"/>
      <c r="J756" s="25"/>
      <c r="K756" s="11"/>
    </row>
    <row r="757" spans="1:11" x14ac:dyDescent="0.45">
      <c r="A757" s="25"/>
      <c r="B757" s="25"/>
      <c r="C757" s="25"/>
      <c r="D757" s="35"/>
      <c r="E757" s="28">
        <v>1</v>
      </c>
      <c r="F757" s="29">
        <v>0</v>
      </c>
      <c r="G757" s="29">
        <v>0</v>
      </c>
      <c r="H757" s="29">
        <v>0</v>
      </c>
      <c r="I757" s="30">
        <f>OR(E757&lt;&gt;0,F757&lt;&gt;0,G757&lt;&gt;0,H757&lt;&gt;0)*(E757 + (E757 = 0))*(F757 + (F757 = 0))*(G757 + (G757 = 0))*(H757 + (H757 = 0))</f>
        <v>1</v>
      </c>
      <c r="J757" s="25"/>
      <c r="K757" s="11">
        <v>3400</v>
      </c>
    </row>
    <row r="758" spans="1:11" x14ac:dyDescent="0.45">
      <c r="A758" s="31"/>
      <c r="B758" s="31"/>
      <c r="C758" s="31"/>
      <c r="D758" s="32"/>
      <c r="E758" s="33"/>
      <c r="F758" s="31"/>
      <c r="G758" s="31"/>
      <c r="H758" s="31"/>
      <c r="I758" s="31"/>
      <c r="J758" s="31"/>
      <c r="K758" s="11"/>
    </row>
    <row r="759" spans="1:11" x14ac:dyDescent="0.45">
      <c r="A759" s="25"/>
      <c r="B759" s="25"/>
      <c r="C759" s="25"/>
      <c r="D759" s="27"/>
      <c r="E759" s="24"/>
      <c r="F759" s="25"/>
      <c r="G759" s="25"/>
      <c r="H759" s="25"/>
      <c r="I759" s="43" t="s">
        <v>342</v>
      </c>
      <c r="J759" s="29"/>
      <c r="K759" s="11"/>
    </row>
    <row r="760" spans="1:11" x14ac:dyDescent="0.45">
      <c r="A760" s="31"/>
      <c r="B760" s="31"/>
      <c r="C760" s="31"/>
      <c r="D760" s="32"/>
      <c r="E760" s="33"/>
      <c r="F760" s="31"/>
      <c r="G760" s="31"/>
      <c r="H760" s="31"/>
      <c r="I760" s="31"/>
      <c r="J760" s="31"/>
      <c r="K760" s="11"/>
    </row>
    <row r="761" spans="1:11" x14ac:dyDescent="0.45">
      <c r="A761" s="25"/>
      <c r="B761" s="25"/>
      <c r="C761" s="25"/>
      <c r="D761" s="27"/>
      <c r="E761" s="24"/>
      <c r="F761" s="25"/>
      <c r="G761" s="25"/>
      <c r="H761" s="25"/>
      <c r="I761" s="25"/>
      <c r="J761" s="25"/>
      <c r="K761" s="11"/>
    </row>
    <row r="762" spans="1:11" s="5" customFormat="1" ht="15" customHeight="1" x14ac:dyDescent="0.35">
      <c r="A762" s="25"/>
      <c r="B762" s="25"/>
      <c r="C762" s="25"/>
      <c r="D762" s="25"/>
      <c r="E762" s="25"/>
      <c r="F762" s="25"/>
      <c r="G762" s="25"/>
      <c r="H762" s="25"/>
      <c r="I762" s="25"/>
      <c r="J762" s="25"/>
      <c r="K762" s="11"/>
    </row>
    <row r="763" spans="1:11" x14ac:dyDescent="0.45">
      <c r="A763" s="78" t="s">
        <v>377</v>
      </c>
      <c r="B763" s="78"/>
      <c r="C763" s="45" t="s">
        <v>8</v>
      </c>
      <c r="D763" s="78" t="s">
        <v>313</v>
      </c>
      <c r="E763" s="78"/>
      <c r="F763" s="46"/>
      <c r="G763" s="46"/>
      <c r="H763" s="46"/>
      <c r="I763" s="46"/>
      <c r="J763" s="47"/>
      <c r="K763" s="11"/>
    </row>
    <row r="764" spans="1:11" ht="15" customHeight="1" x14ac:dyDescent="0.45">
      <c r="A764" s="21" t="s">
        <v>58</v>
      </c>
      <c r="B764" s="34" t="s">
        <v>314</v>
      </c>
      <c r="C764" s="23" t="s">
        <v>1</v>
      </c>
      <c r="D764" s="77" t="s">
        <v>315</v>
      </c>
      <c r="E764" s="24"/>
      <c r="F764" s="25"/>
      <c r="G764" s="25"/>
      <c r="H764" s="25"/>
      <c r="I764" s="25"/>
      <c r="J764" s="26">
        <f>SUM(I766:I766)</f>
        <v>1</v>
      </c>
      <c r="K764" s="11">
        <v>462.08</v>
      </c>
    </row>
    <row r="765" spans="1:11" ht="52.5" customHeight="1" x14ac:dyDescent="0.45">
      <c r="A765" s="25"/>
      <c r="B765" s="25"/>
      <c r="C765" s="25"/>
      <c r="D765" s="77"/>
      <c r="E765" s="24"/>
      <c r="F765" s="25"/>
      <c r="G765" s="25"/>
      <c r="H765" s="25"/>
      <c r="I765" s="25"/>
      <c r="J765" s="25"/>
      <c r="K765" s="11"/>
    </row>
    <row r="766" spans="1:11" ht="13.5" customHeight="1" x14ac:dyDescent="0.45">
      <c r="A766" s="25"/>
      <c r="B766" s="25"/>
      <c r="C766" s="25"/>
      <c r="D766" s="42"/>
      <c r="E766" s="28">
        <v>1</v>
      </c>
      <c r="F766" s="29">
        <v>0</v>
      </c>
      <c r="G766" s="29">
        <v>0</v>
      </c>
      <c r="H766" s="29">
        <v>0</v>
      </c>
      <c r="I766" s="30">
        <f>OR(E766&lt;&gt;0,F766&lt;&gt;0,G766&lt;&gt;0,H766&lt;&gt;0)*(E766 + (E766 = 0))*(F766 + (F766 = 0))*(G766 + (G766 = 0))*(H766 + (H766 = 0))</f>
        <v>1</v>
      </c>
      <c r="J766" s="25"/>
      <c r="K766" s="11"/>
    </row>
    <row r="767" spans="1:11" ht="6" customHeight="1" x14ac:dyDescent="0.45">
      <c r="A767" s="31"/>
      <c r="B767" s="31"/>
      <c r="C767" s="31"/>
      <c r="D767" s="32"/>
      <c r="E767" s="33"/>
      <c r="F767" s="31"/>
      <c r="G767" s="31"/>
      <c r="H767" s="31"/>
      <c r="I767" s="31"/>
      <c r="J767" s="31"/>
      <c r="K767" s="11"/>
    </row>
    <row r="768" spans="1:11" ht="15" customHeight="1" x14ac:dyDescent="0.45">
      <c r="A768" s="21" t="s">
        <v>59</v>
      </c>
      <c r="B768" s="34" t="s">
        <v>316</v>
      </c>
      <c r="C768" s="23" t="s">
        <v>1</v>
      </c>
      <c r="D768" s="77" t="s">
        <v>584</v>
      </c>
      <c r="E768" s="24"/>
      <c r="F768" s="25"/>
      <c r="G768" s="25"/>
      <c r="H768" s="25"/>
      <c r="I768" s="25"/>
      <c r="J768" s="26">
        <f>SUM(I770:I770)</f>
        <v>1</v>
      </c>
      <c r="K768" s="11">
        <v>998.93</v>
      </c>
    </row>
    <row r="769" spans="1:11" ht="121.5" customHeight="1" x14ac:dyDescent="0.45">
      <c r="A769" s="25"/>
      <c r="B769" s="25"/>
      <c r="C769" s="25"/>
      <c r="D769" s="77"/>
      <c r="E769" s="24"/>
      <c r="F769" s="25"/>
      <c r="G769" s="25"/>
      <c r="H769" s="25"/>
      <c r="I769" s="25"/>
      <c r="J769" s="25"/>
      <c r="K769" s="11"/>
    </row>
    <row r="770" spans="1:11" ht="13.5" customHeight="1" x14ac:dyDescent="0.45">
      <c r="A770" s="25"/>
      <c r="B770" s="25"/>
      <c r="C770" s="25"/>
      <c r="D770" s="42"/>
      <c r="E770" s="28">
        <v>1</v>
      </c>
      <c r="F770" s="29">
        <v>0</v>
      </c>
      <c r="G770" s="29">
        <v>0</v>
      </c>
      <c r="H770" s="29">
        <v>0</v>
      </c>
      <c r="I770" s="30">
        <f>OR(E770&lt;&gt;0,F770&lt;&gt;0,G770&lt;&gt;0,H770&lt;&gt;0)*(E770 + (E770 = 0))*(F770 + (F770 = 0))*(G770 + (G770 = 0))*(H770 + (H770 = 0))</f>
        <v>1</v>
      </c>
      <c r="J770" s="25"/>
      <c r="K770" s="11"/>
    </row>
    <row r="771" spans="1:11" ht="6" customHeight="1" x14ac:dyDescent="0.45">
      <c r="A771" s="31"/>
      <c r="B771" s="31"/>
      <c r="C771" s="31"/>
      <c r="D771" s="32"/>
      <c r="E771" s="33"/>
      <c r="F771" s="31"/>
      <c r="G771" s="31"/>
      <c r="H771" s="31"/>
      <c r="I771" s="31"/>
      <c r="J771" s="31"/>
      <c r="K771" s="11"/>
    </row>
    <row r="772" spans="1:11" ht="15" customHeight="1" x14ac:dyDescent="0.45">
      <c r="A772" s="21" t="s">
        <v>60</v>
      </c>
      <c r="B772" s="34" t="s">
        <v>464</v>
      </c>
      <c r="C772" s="23" t="s">
        <v>1</v>
      </c>
      <c r="D772" s="77" t="s">
        <v>510</v>
      </c>
      <c r="E772" s="24"/>
      <c r="F772" s="25"/>
      <c r="G772" s="25"/>
      <c r="H772" s="25"/>
      <c r="I772" s="25"/>
      <c r="J772" s="26">
        <f>SUM(I774:I774)</f>
        <v>1</v>
      </c>
      <c r="K772" s="11">
        <v>241.86</v>
      </c>
    </row>
    <row r="773" spans="1:11" ht="17.25" customHeight="1" x14ac:dyDescent="0.45">
      <c r="A773" s="25"/>
      <c r="B773" s="25"/>
      <c r="C773" s="25"/>
      <c r="D773" s="77"/>
      <c r="E773" s="24"/>
      <c r="F773" s="25"/>
      <c r="G773" s="25"/>
      <c r="H773" s="25"/>
      <c r="I773" s="25"/>
      <c r="J773" s="25"/>
      <c r="K773" s="11"/>
    </row>
    <row r="774" spans="1:11" ht="13.5" customHeight="1" x14ac:dyDescent="0.45">
      <c r="A774" s="25"/>
      <c r="B774" s="25"/>
      <c r="C774" s="25"/>
      <c r="D774" s="42"/>
      <c r="E774" s="28">
        <v>1</v>
      </c>
      <c r="F774" s="29">
        <v>0</v>
      </c>
      <c r="G774" s="29">
        <v>0</v>
      </c>
      <c r="H774" s="29">
        <v>0</v>
      </c>
      <c r="I774" s="30">
        <f>OR(E774&lt;&gt;0,F774&lt;&gt;0,G774&lt;&gt;0,H774&lt;&gt;0)*(E774 + (E774 = 0))*(F774 + (F774 = 0))*(G774 + (G774 = 0))*(H774 + (H774 = 0))</f>
        <v>1</v>
      </c>
      <c r="J774" s="25"/>
      <c r="K774" s="11"/>
    </row>
    <row r="775" spans="1:11" ht="6" customHeight="1" x14ac:dyDescent="0.45">
      <c r="A775" s="31"/>
      <c r="B775" s="31"/>
      <c r="C775" s="31"/>
      <c r="D775" s="32"/>
      <c r="E775" s="33"/>
      <c r="F775" s="31"/>
      <c r="G775" s="31"/>
      <c r="H775" s="31"/>
      <c r="I775" s="31"/>
      <c r="J775" s="31"/>
      <c r="K775" s="11"/>
    </row>
    <row r="776" spans="1:11" ht="15" customHeight="1" x14ac:dyDescent="0.45">
      <c r="A776" s="21" t="s">
        <v>61</v>
      </c>
      <c r="B776" s="34" t="s">
        <v>318</v>
      </c>
      <c r="C776" s="23" t="s">
        <v>2</v>
      </c>
      <c r="D776" s="77" t="s">
        <v>542</v>
      </c>
      <c r="E776" s="24"/>
      <c r="F776" s="25"/>
      <c r="G776" s="25"/>
      <c r="H776" s="25"/>
      <c r="I776" s="25"/>
      <c r="J776" s="26">
        <f>SUM(I778:I780)</f>
        <v>1812.5</v>
      </c>
      <c r="K776" s="11">
        <v>2.96</v>
      </c>
    </row>
    <row r="777" spans="1:11" ht="41.25" customHeight="1" x14ac:dyDescent="0.45">
      <c r="A777" s="25"/>
      <c r="B777" s="25"/>
      <c r="C777" s="25"/>
      <c r="D777" s="77"/>
      <c r="E777" s="24"/>
      <c r="F777" s="25"/>
      <c r="G777" s="25"/>
      <c r="H777" s="25"/>
      <c r="I777" s="25"/>
      <c r="J777" s="25"/>
      <c r="K777" s="11"/>
    </row>
    <row r="778" spans="1:11" x14ac:dyDescent="0.45">
      <c r="A778" s="25"/>
      <c r="B778" s="25"/>
      <c r="C778" s="25"/>
      <c r="D778" s="42" t="s">
        <v>544</v>
      </c>
      <c r="E778" s="28">
        <v>6</v>
      </c>
      <c r="F778" s="29">
        <v>251</v>
      </c>
      <c r="G778" s="29">
        <v>0</v>
      </c>
      <c r="H778" s="29">
        <v>0</v>
      </c>
      <c r="I778" s="30">
        <f>OR(E778&lt;&gt;0,F778&lt;&gt;0,G778&lt;&gt;0,H778&lt;&gt;0)*(E778 + (E778 = 0))*(F778 + (F778 = 0))*(G778 + (G778 = 0))*(H778 + (H778 = 0))</f>
        <v>1506</v>
      </c>
      <c r="J778" s="25"/>
      <c r="K778" s="11"/>
    </row>
    <row r="779" spans="1:11" x14ac:dyDescent="0.45">
      <c r="A779" s="25"/>
      <c r="B779" s="25"/>
      <c r="C779" s="25"/>
      <c r="D779" s="42" t="s">
        <v>545</v>
      </c>
      <c r="E779" s="28">
        <v>7</v>
      </c>
      <c r="F779" s="29">
        <v>27.5</v>
      </c>
      <c r="G779" s="29">
        <v>0</v>
      </c>
      <c r="H779" s="29">
        <v>0</v>
      </c>
      <c r="I779" s="30">
        <f t="shared" ref="I779:I780" si="30">OR(E779&lt;&gt;0,F779&lt;&gt;0,G779&lt;&gt;0,H779&lt;&gt;0)*(E779 + (E779 = 0))*(F779 + (F779 = 0))*(G779 + (G779 = 0))*(H779 + (H779 = 0))</f>
        <v>192.5</v>
      </c>
      <c r="J779" s="25"/>
      <c r="K779" s="11"/>
    </row>
    <row r="780" spans="1:11" x14ac:dyDescent="0.45">
      <c r="A780" s="25"/>
      <c r="B780" s="25"/>
      <c r="C780" s="25"/>
      <c r="D780" s="42" t="s">
        <v>546</v>
      </c>
      <c r="E780" s="28">
        <v>6</v>
      </c>
      <c r="F780" s="29">
        <v>19</v>
      </c>
      <c r="G780" s="29">
        <v>0</v>
      </c>
      <c r="H780" s="29">
        <v>0</v>
      </c>
      <c r="I780" s="30">
        <f t="shared" si="30"/>
        <v>114</v>
      </c>
      <c r="J780" s="25"/>
      <c r="K780" s="11"/>
    </row>
    <row r="781" spans="1:11" ht="6" customHeight="1" x14ac:dyDescent="0.45">
      <c r="A781" s="31"/>
      <c r="B781" s="31"/>
      <c r="C781" s="31"/>
      <c r="D781" s="32"/>
      <c r="E781" s="33"/>
      <c r="F781" s="31"/>
      <c r="G781" s="31"/>
      <c r="H781" s="31"/>
      <c r="I781" s="31"/>
      <c r="J781" s="31"/>
      <c r="K781" s="11"/>
    </row>
    <row r="782" spans="1:11" ht="15" customHeight="1" x14ac:dyDescent="0.45">
      <c r="A782" s="21" t="s">
        <v>62</v>
      </c>
      <c r="B782" s="34" t="s">
        <v>319</v>
      </c>
      <c r="C782" s="23" t="s">
        <v>2</v>
      </c>
      <c r="D782" s="77" t="s">
        <v>543</v>
      </c>
      <c r="E782" s="24"/>
      <c r="F782" s="25"/>
      <c r="G782" s="25"/>
      <c r="H782" s="25"/>
      <c r="I782" s="25"/>
      <c r="J782" s="26">
        <f>SUM(I784:I784)</f>
        <v>5.5</v>
      </c>
      <c r="K782" s="11">
        <v>6.77</v>
      </c>
    </row>
    <row r="783" spans="1:11" ht="41.25" customHeight="1" x14ac:dyDescent="0.45">
      <c r="A783" s="25"/>
      <c r="B783" s="25"/>
      <c r="C783" s="25"/>
      <c r="D783" s="77"/>
      <c r="E783" s="24"/>
      <c r="F783" s="25"/>
      <c r="G783" s="25"/>
      <c r="H783" s="25"/>
      <c r="I783" s="25"/>
      <c r="J783" s="25"/>
      <c r="K783" s="11"/>
    </row>
    <row r="784" spans="1:11" ht="13.5" customHeight="1" x14ac:dyDescent="0.45">
      <c r="A784" s="25"/>
      <c r="B784" s="25"/>
      <c r="C784" s="25"/>
      <c r="D784" s="42"/>
      <c r="E784" s="28">
        <v>1</v>
      </c>
      <c r="F784" s="29">
        <v>5.5</v>
      </c>
      <c r="G784" s="29">
        <v>0</v>
      </c>
      <c r="H784" s="29">
        <v>0</v>
      </c>
      <c r="I784" s="30">
        <f>OR(E784&lt;&gt;0,F784&lt;&gt;0,G784&lt;&gt;0,H784&lt;&gt;0)*(E784 + (E784 = 0))*(F784 + (F784 = 0))*(G784 + (G784 = 0))*(H784 + (H784 = 0))</f>
        <v>5.5</v>
      </c>
      <c r="J784" s="25"/>
      <c r="K784" s="11"/>
    </row>
    <row r="785" spans="1:11" ht="6" customHeight="1" x14ac:dyDescent="0.45">
      <c r="A785" s="31"/>
      <c r="B785" s="31"/>
      <c r="C785" s="31"/>
      <c r="D785" s="32"/>
      <c r="E785" s="33"/>
      <c r="F785" s="31"/>
      <c r="G785" s="31"/>
      <c r="H785" s="31"/>
      <c r="I785" s="31"/>
      <c r="J785" s="31"/>
      <c r="K785" s="11"/>
    </row>
    <row r="786" spans="1:11" ht="15" customHeight="1" x14ac:dyDescent="0.45">
      <c r="A786" s="21" t="s">
        <v>63</v>
      </c>
      <c r="B786" s="34" t="s">
        <v>522</v>
      </c>
      <c r="C786" s="23" t="s">
        <v>2</v>
      </c>
      <c r="D786" s="77" t="s">
        <v>521</v>
      </c>
      <c r="E786" s="24"/>
      <c r="F786" s="25"/>
      <c r="G786" s="25"/>
      <c r="H786" s="25"/>
      <c r="I786" s="25"/>
      <c r="J786" s="26">
        <f>SUM(I788:I791)</f>
        <v>293.59999999999997</v>
      </c>
      <c r="K786" s="11">
        <v>6.41</v>
      </c>
    </row>
    <row r="787" spans="1:11" ht="41.25" customHeight="1" x14ac:dyDescent="0.45">
      <c r="A787" s="25"/>
      <c r="B787" s="25"/>
      <c r="C787" s="25"/>
      <c r="D787" s="77"/>
      <c r="E787" s="24"/>
      <c r="F787" s="25"/>
      <c r="G787" s="25"/>
      <c r="H787" s="25"/>
      <c r="I787" s="25"/>
      <c r="J787" s="25"/>
      <c r="K787" s="11"/>
    </row>
    <row r="788" spans="1:11" x14ac:dyDescent="0.45">
      <c r="A788" s="25"/>
      <c r="B788" s="25"/>
      <c r="C788" s="25"/>
      <c r="D788" s="42" t="s">
        <v>525</v>
      </c>
      <c r="E788" s="28">
        <v>1</v>
      </c>
      <c r="F788" s="29">
        <f>30.8+71.6+10.6+23.7</f>
        <v>136.69999999999999</v>
      </c>
      <c r="G788" s="29">
        <v>0</v>
      </c>
      <c r="H788" s="29">
        <v>0</v>
      </c>
      <c r="I788" s="30">
        <f>OR(E788&lt;&gt;0,F788&lt;&gt;0,G788&lt;&gt;0,H788&lt;&gt;0)*(E788 + (E788 = 0))*(F788 + (F788 = 0))*(G788 + (G788 = 0))*(H788 + (H788 = 0))</f>
        <v>136.69999999999999</v>
      </c>
      <c r="J788" s="25"/>
      <c r="K788" s="11"/>
    </row>
    <row r="789" spans="1:11" x14ac:dyDescent="0.45">
      <c r="A789" s="25"/>
      <c r="B789" s="25"/>
      <c r="C789" s="25"/>
      <c r="D789" s="42" t="s">
        <v>523</v>
      </c>
      <c r="E789" s="28">
        <v>1</v>
      </c>
      <c r="F789" s="29">
        <f>3.8+3+60.8+8.4+27.4+3.8</f>
        <v>107.2</v>
      </c>
      <c r="G789" s="29">
        <v>0</v>
      </c>
      <c r="H789" s="29">
        <v>0</v>
      </c>
      <c r="I789" s="30">
        <f t="shared" ref="I789:I790" si="31">OR(E789&lt;&gt;0,F789&lt;&gt;0,G789&lt;&gt;0,H789&lt;&gt;0)*(E789 + (E789 = 0))*(F789 + (F789 = 0))*(G789 + (G789 = 0))*(H789 + (H789 = 0))</f>
        <v>107.2</v>
      </c>
      <c r="J789" s="25"/>
      <c r="K789" s="11"/>
    </row>
    <row r="790" spans="1:11" x14ac:dyDescent="0.45">
      <c r="A790" s="25"/>
      <c r="B790" s="25"/>
      <c r="C790" s="25"/>
      <c r="D790" s="42" t="s">
        <v>524</v>
      </c>
      <c r="E790" s="28">
        <v>1</v>
      </c>
      <c r="F790" s="29">
        <f>7.4+8.3+14</f>
        <v>29.700000000000003</v>
      </c>
      <c r="G790" s="29">
        <v>0</v>
      </c>
      <c r="H790" s="29">
        <v>0</v>
      </c>
      <c r="I790" s="30">
        <f t="shared" si="31"/>
        <v>29.700000000000003</v>
      </c>
      <c r="J790" s="25"/>
      <c r="K790" s="11"/>
    </row>
    <row r="791" spans="1:11" x14ac:dyDescent="0.45">
      <c r="A791" s="25"/>
      <c r="B791" s="25"/>
      <c r="C791" s="25"/>
      <c r="D791" s="42" t="s">
        <v>526</v>
      </c>
      <c r="E791" s="28">
        <v>1</v>
      </c>
      <c r="F791" s="29">
        <v>20</v>
      </c>
      <c r="G791" s="29">
        <v>0</v>
      </c>
      <c r="H791" s="29">
        <v>0</v>
      </c>
      <c r="I791" s="30">
        <f>OR(E791&lt;&gt;0,F791&lt;&gt;0,G791&lt;&gt;0,H791&lt;&gt;0)*(E791 + (E791 = 0))*(F791 + (F791 = 0))*(G791 + (G791 = 0))*(H791 + (H791 = 0))</f>
        <v>20</v>
      </c>
      <c r="J791" s="25"/>
      <c r="K791" s="11"/>
    </row>
    <row r="792" spans="1:11" ht="6" customHeight="1" x14ac:dyDescent="0.45">
      <c r="A792" s="31"/>
      <c r="B792" s="31"/>
      <c r="C792" s="31"/>
      <c r="D792" s="32"/>
      <c r="E792" s="33"/>
      <c r="F792" s="31"/>
      <c r="G792" s="31"/>
      <c r="H792" s="31"/>
      <c r="I792" s="31"/>
      <c r="J792" s="31"/>
      <c r="K792" s="11"/>
    </row>
    <row r="793" spans="1:11" ht="15" customHeight="1" x14ac:dyDescent="0.45">
      <c r="A793" s="21" t="s">
        <v>64</v>
      </c>
      <c r="B793" s="34" t="s">
        <v>320</v>
      </c>
      <c r="C793" s="23" t="s">
        <v>2</v>
      </c>
      <c r="D793" s="77" t="s">
        <v>188</v>
      </c>
      <c r="E793" s="24"/>
      <c r="F793" s="25"/>
      <c r="G793" s="25"/>
      <c r="H793" s="25"/>
      <c r="I793" s="25"/>
      <c r="J793" s="26">
        <f>SUM(I795:I797)</f>
        <v>342.7</v>
      </c>
      <c r="K793" s="11">
        <v>4.59</v>
      </c>
    </row>
    <row r="794" spans="1:11" ht="41.25" customHeight="1" x14ac:dyDescent="0.45">
      <c r="A794" s="25"/>
      <c r="B794" s="25"/>
      <c r="C794" s="25"/>
      <c r="D794" s="77"/>
      <c r="E794" s="24"/>
      <c r="F794" s="25"/>
      <c r="G794" s="25"/>
      <c r="H794" s="25"/>
      <c r="I794" s="25"/>
      <c r="J794" s="25"/>
      <c r="K794" s="11"/>
    </row>
    <row r="795" spans="1:11" x14ac:dyDescent="0.45">
      <c r="A795" s="25"/>
      <c r="B795" s="25"/>
      <c r="C795" s="25"/>
      <c r="D795" s="42" t="s">
        <v>272</v>
      </c>
      <c r="E795" s="28">
        <v>1</v>
      </c>
      <c r="F795" s="29">
        <f>F778+F779+F780</f>
        <v>297.5</v>
      </c>
      <c r="G795" s="29">
        <v>0</v>
      </c>
      <c r="H795" s="29">
        <v>0</v>
      </c>
      <c r="I795" s="30">
        <f>OR(E795&lt;&gt;0,F795&lt;&gt;0,G795&lt;&gt;0,H795&lt;&gt;0)*(E795 + (E795 = 0))*(F795 + (F795 = 0))*(G795 + (G795 = 0))*(H795 + (H795 = 0))</f>
        <v>297.5</v>
      </c>
      <c r="J795" s="25"/>
      <c r="K795" s="11"/>
    </row>
    <row r="796" spans="1:11" x14ac:dyDescent="0.45">
      <c r="A796" s="25"/>
      <c r="B796" s="25"/>
      <c r="C796" s="25"/>
      <c r="D796" s="42" t="s">
        <v>324</v>
      </c>
      <c r="E796" s="28">
        <v>1</v>
      </c>
      <c r="F796" s="29">
        <v>40.700000000000003</v>
      </c>
      <c r="G796" s="29">
        <v>0</v>
      </c>
      <c r="H796" s="29">
        <v>0</v>
      </c>
      <c r="I796" s="30">
        <f t="shared" ref="I796:I797" si="32">OR(E796&lt;&gt;0,F796&lt;&gt;0,G796&lt;&gt;0,H796&lt;&gt;0)*(E796 + (E796 = 0))*(F796 + (F796 = 0))*(G796 + (G796 = 0))*(H796 + (H796 = 0))</f>
        <v>40.700000000000003</v>
      </c>
      <c r="J796" s="25"/>
      <c r="K796" s="11"/>
    </row>
    <row r="797" spans="1:11" x14ac:dyDescent="0.45">
      <c r="A797" s="25"/>
      <c r="B797" s="25"/>
      <c r="C797" s="25"/>
      <c r="D797" s="42" t="s">
        <v>527</v>
      </c>
      <c r="E797" s="28">
        <v>1</v>
      </c>
      <c r="F797" s="29">
        <v>4.5</v>
      </c>
      <c r="G797" s="29">
        <v>0</v>
      </c>
      <c r="H797" s="29">
        <v>0</v>
      </c>
      <c r="I797" s="30">
        <f t="shared" si="32"/>
        <v>4.5</v>
      </c>
      <c r="J797" s="25"/>
      <c r="K797" s="11"/>
    </row>
    <row r="798" spans="1:11" ht="6" customHeight="1" x14ac:dyDescent="0.45">
      <c r="A798" s="31"/>
      <c r="B798" s="31"/>
      <c r="C798" s="31"/>
      <c r="D798" s="32"/>
      <c r="E798" s="33"/>
      <c r="F798" s="31"/>
      <c r="G798" s="31"/>
      <c r="H798" s="31"/>
      <c r="I798" s="31"/>
      <c r="J798" s="31"/>
      <c r="K798" s="11"/>
    </row>
    <row r="799" spans="1:11" ht="15" customHeight="1" x14ac:dyDescent="0.45">
      <c r="A799" s="21" t="s">
        <v>65</v>
      </c>
      <c r="B799" s="34" t="s">
        <v>499</v>
      </c>
      <c r="C799" s="23" t="s">
        <v>2</v>
      </c>
      <c r="D799" s="77" t="s">
        <v>503</v>
      </c>
      <c r="E799" s="24"/>
      <c r="F799" s="25"/>
      <c r="G799" s="25"/>
      <c r="H799" s="25"/>
      <c r="I799" s="25"/>
      <c r="J799" s="26">
        <f>SUM(I801:I804)</f>
        <v>293.59999999999997</v>
      </c>
      <c r="K799" s="11">
        <v>15.01</v>
      </c>
    </row>
    <row r="800" spans="1:11" ht="28.9" customHeight="1" x14ac:dyDescent="0.45">
      <c r="A800" s="25"/>
      <c r="B800" s="25"/>
      <c r="C800" s="25"/>
      <c r="D800" s="77"/>
      <c r="E800" s="24"/>
      <c r="F800" s="25"/>
      <c r="G800" s="25"/>
      <c r="H800" s="25"/>
      <c r="I800" s="25"/>
      <c r="J800" s="25"/>
      <c r="K800" s="11"/>
    </row>
    <row r="801" spans="1:11" x14ac:dyDescent="0.45">
      <c r="A801" s="25"/>
      <c r="B801" s="25"/>
      <c r="C801" s="25"/>
      <c r="D801" s="42" t="s">
        <v>525</v>
      </c>
      <c r="E801" s="28">
        <v>1</v>
      </c>
      <c r="F801" s="29">
        <f>30.8+71.6+10.6+23.7</f>
        <v>136.69999999999999</v>
      </c>
      <c r="G801" s="29">
        <v>0</v>
      </c>
      <c r="H801" s="29">
        <v>0</v>
      </c>
      <c r="I801" s="30">
        <f>OR(E801&lt;&gt;0,F801&lt;&gt;0,G801&lt;&gt;0,H801&lt;&gt;0)*(E801 + (E801 = 0))*(F801 + (F801 = 0))*(G801 + (G801 = 0))*(H801 + (H801 = 0))</f>
        <v>136.69999999999999</v>
      </c>
      <c r="J801" s="25"/>
      <c r="K801" s="11"/>
    </row>
    <row r="802" spans="1:11" x14ac:dyDescent="0.45">
      <c r="A802" s="25"/>
      <c r="B802" s="25"/>
      <c r="C802" s="25"/>
      <c r="D802" s="42" t="s">
        <v>523</v>
      </c>
      <c r="E802" s="28">
        <v>1</v>
      </c>
      <c r="F802" s="29">
        <f>3.8+3+60.8+8.4+27.4+3.8</f>
        <v>107.2</v>
      </c>
      <c r="G802" s="29">
        <v>0</v>
      </c>
      <c r="H802" s="29">
        <v>0</v>
      </c>
      <c r="I802" s="30">
        <f t="shared" ref="I802:I803" si="33">OR(E802&lt;&gt;0,F802&lt;&gt;0,G802&lt;&gt;0,H802&lt;&gt;0)*(E802 + (E802 = 0))*(F802 + (F802 = 0))*(G802 + (G802 = 0))*(H802 + (H802 = 0))</f>
        <v>107.2</v>
      </c>
      <c r="J802" s="25"/>
      <c r="K802" s="11"/>
    </row>
    <row r="803" spans="1:11" x14ac:dyDescent="0.45">
      <c r="A803" s="25"/>
      <c r="B803" s="25"/>
      <c r="C803" s="25"/>
      <c r="D803" s="42" t="s">
        <v>524</v>
      </c>
      <c r="E803" s="28">
        <v>1</v>
      </c>
      <c r="F803" s="29">
        <f>7.4+8.3+14</f>
        <v>29.700000000000003</v>
      </c>
      <c r="G803" s="29">
        <v>0</v>
      </c>
      <c r="H803" s="29">
        <v>0</v>
      </c>
      <c r="I803" s="30">
        <f t="shared" si="33"/>
        <v>29.700000000000003</v>
      </c>
      <c r="J803" s="25"/>
      <c r="K803" s="11"/>
    </row>
    <row r="804" spans="1:11" x14ac:dyDescent="0.45">
      <c r="A804" s="25"/>
      <c r="B804" s="25"/>
      <c r="C804" s="25"/>
      <c r="D804" s="42" t="s">
        <v>526</v>
      </c>
      <c r="E804" s="28">
        <v>1</v>
      </c>
      <c r="F804" s="29">
        <v>20</v>
      </c>
      <c r="G804" s="29">
        <v>0</v>
      </c>
      <c r="H804" s="29">
        <v>0</v>
      </c>
      <c r="I804" s="30">
        <f>OR(E804&lt;&gt;0,F804&lt;&gt;0,G804&lt;&gt;0,H804&lt;&gt;0)*(E804 + (E804 = 0))*(F804 + (F804 = 0))*(G804 + (G804 = 0))*(H804 + (H804 = 0))</f>
        <v>20</v>
      </c>
      <c r="J804" s="25"/>
      <c r="K804" s="11"/>
    </row>
    <row r="805" spans="1:11" ht="6" customHeight="1" x14ac:dyDescent="0.45">
      <c r="A805" s="31"/>
      <c r="B805" s="31"/>
      <c r="C805" s="31"/>
      <c r="D805" s="32"/>
      <c r="E805" s="33"/>
      <c r="F805" s="31"/>
      <c r="G805" s="31"/>
      <c r="H805" s="31"/>
      <c r="I805" s="31"/>
      <c r="J805" s="31"/>
      <c r="K805" s="11"/>
    </row>
    <row r="806" spans="1:11" ht="15" customHeight="1" x14ac:dyDescent="0.45">
      <c r="A806" s="21" t="s">
        <v>73</v>
      </c>
      <c r="B806" s="34" t="s">
        <v>501</v>
      </c>
      <c r="C806" s="23" t="s">
        <v>2</v>
      </c>
      <c r="D806" s="77" t="s">
        <v>502</v>
      </c>
      <c r="E806" s="24"/>
      <c r="F806" s="25"/>
      <c r="G806" s="25"/>
      <c r="H806" s="25"/>
      <c r="I806" s="25"/>
      <c r="J806" s="26">
        <f>SUM(I808:I809)</f>
        <v>45.2</v>
      </c>
      <c r="K806" s="11">
        <v>8.91</v>
      </c>
    </row>
    <row r="807" spans="1:11" ht="32.25" customHeight="1" x14ac:dyDescent="0.45">
      <c r="A807" s="25"/>
      <c r="B807" s="25"/>
      <c r="C807" s="25"/>
      <c r="D807" s="77"/>
      <c r="E807" s="24"/>
      <c r="F807" s="25"/>
      <c r="G807" s="25"/>
      <c r="H807" s="25"/>
      <c r="I807" s="25"/>
      <c r="J807" s="25"/>
      <c r="K807" s="11"/>
    </row>
    <row r="808" spans="1:11" ht="13.5" customHeight="1" x14ac:dyDescent="0.45">
      <c r="A808" s="25"/>
      <c r="B808" s="25"/>
      <c r="C808" s="25"/>
      <c r="D808" s="42" t="s">
        <v>324</v>
      </c>
      <c r="E808" s="28">
        <v>1</v>
      </c>
      <c r="F808" s="29">
        <v>40.700000000000003</v>
      </c>
      <c r="G808" s="29">
        <v>0</v>
      </c>
      <c r="H808" s="29">
        <v>0</v>
      </c>
      <c r="I808" s="30">
        <f>OR(E808&lt;&gt;0,F808&lt;&gt;0,G808&lt;&gt;0,H808&lt;&gt;0)*(E808 + (E808 = 0))*(F808 + (F808 = 0))*(G808 + (G808 = 0))*(H808 + (H808 = 0))</f>
        <v>40.700000000000003</v>
      </c>
      <c r="J808" s="25"/>
      <c r="K808" s="11"/>
    </row>
    <row r="809" spans="1:11" ht="13.5" customHeight="1" x14ac:dyDescent="0.45">
      <c r="A809" s="25"/>
      <c r="B809" s="25"/>
      <c r="C809" s="25"/>
      <c r="D809" s="42" t="s">
        <v>527</v>
      </c>
      <c r="E809" s="28">
        <v>1</v>
      </c>
      <c r="F809" s="29">
        <v>4.5</v>
      </c>
      <c r="G809" s="29">
        <v>0</v>
      </c>
      <c r="H809" s="29">
        <v>0</v>
      </c>
      <c r="I809" s="30">
        <f>OR(E809&lt;&gt;0,F809&lt;&gt;0,G809&lt;&gt;0,H809&lt;&gt;0)*(E809 + (E809 = 0))*(F809 + (F809 = 0))*(G809 + (G809 = 0))*(H809 + (H809 = 0))</f>
        <v>4.5</v>
      </c>
      <c r="J809" s="25"/>
      <c r="K809" s="11"/>
    </row>
    <row r="810" spans="1:11" ht="6" customHeight="1" x14ac:dyDescent="0.45">
      <c r="A810" s="31"/>
      <c r="B810" s="31"/>
      <c r="C810" s="31"/>
      <c r="D810" s="32"/>
      <c r="E810" s="33"/>
      <c r="F810" s="31"/>
      <c r="G810" s="31"/>
      <c r="H810" s="31"/>
      <c r="I810" s="31"/>
      <c r="J810" s="31"/>
      <c r="K810" s="11"/>
    </row>
    <row r="811" spans="1:11" ht="15" customHeight="1" x14ac:dyDescent="0.45">
      <c r="A811" s="21" t="s">
        <v>75</v>
      </c>
      <c r="B811" s="34" t="s">
        <v>321</v>
      </c>
      <c r="C811" s="23" t="s">
        <v>1</v>
      </c>
      <c r="D811" s="77" t="s">
        <v>465</v>
      </c>
      <c r="E811" s="24"/>
      <c r="F811" s="25"/>
      <c r="G811" s="25"/>
      <c r="H811" s="25"/>
      <c r="I811" s="25"/>
      <c r="J811" s="26">
        <f>SUM(I813:I813)</f>
        <v>1</v>
      </c>
      <c r="K811" s="11">
        <v>510.9</v>
      </c>
    </row>
    <row r="812" spans="1:11" ht="121.15" customHeight="1" x14ac:dyDescent="0.45">
      <c r="A812" s="25"/>
      <c r="B812" s="25"/>
      <c r="C812" s="25"/>
      <c r="D812" s="77"/>
      <c r="E812" s="24"/>
      <c r="F812" s="25"/>
      <c r="G812" s="25"/>
      <c r="H812" s="25"/>
      <c r="I812" s="25"/>
      <c r="J812" s="25"/>
      <c r="K812" s="11"/>
    </row>
    <row r="813" spans="1:11" ht="13.5" customHeight="1" x14ac:dyDescent="0.45">
      <c r="A813" s="25"/>
      <c r="B813" s="25"/>
      <c r="C813" s="25"/>
      <c r="D813" s="42" t="s">
        <v>322</v>
      </c>
      <c r="E813" s="28">
        <v>1</v>
      </c>
      <c r="F813" s="29">
        <v>0</v>
      </c>
      <c r="G813" s="29">
        <v>0</v>
      </c>
      <c r="H813" s="29">
        <v>0</v>
      </c>
      <c r="I813" s="30">
        <f>OR(E813&lt;&gt;0,F813&lt;&gt;0,G813&lt;&gt;0,H813&lt;&gt;0)*(E813 + (E813 = 0))*(F813 + (F813 = 0))*(G813 + (G813 = 0))*(H813 + (H813 = 0))</f>
        <v>1</v>
      </c>
      <c r="J813" s="25"/>
      <c r="K813" s="11"/>
    </row>
    <row r="814" spans="1:11" ht="6" customHeight="1" x14ac:dyDescent="0.45">
      <c r="A814" s="31"/>
      <c r="B814" s="31"/>
      <c r="C814" s="31"/>
      <c r="D814" s="32"/>
      <c r="E814" s="33"/>
      <c r="F814" s="31"/>
      <c r="G814" s="31"/>
      <c r="H814" s="31"/>
      <c r="I814" s="31"/>
      <c r="J814" s="31"/>
      <c r="K814" s="11"/>
    </row>
    <row r="815" spans="1:11" ht="15" customHeight="1" x14ac:dyDescent="0.45">
      <c r="A815" s="21" t="s">
        <v>74</v>
      </c>
      <c r="B815" s="34" t="s">
        <v>323</v>
      </c>
      <c r="C815" s="23" t="s">
        <v>1</v>
      </c>
      <c r="D815" s="77" t="s">
        <v>466</v>
      </c>
      <c r="E815" s="24"/>
      <c r="F815" s="25"/>
      <c r="G815" s="25"/>
      <c r="H815" s="25"/>
      <c r="I815" s="25"/>
      <c r="J815" s="26">
        <f>SUM(I817:I817)</f>
        <v>1</v>
      </c>
      <c r="K815" s="11">
        <v>419.63</v>
      </c>
    </row>
    <row r="816" spans="1:11" ht="132.75" customHeight="1" x14ac:dyDescent="0.45">
      <c r="A816" s="25"/>
      <c r="B816" s="25"/>
      <c r="C816" s="25"/>
      <c r="D816" s="77"/>
      <c r="E816" s="24"/>
      <c r="F816" s="25"/>
      <c r="G816" s="25"/>
      <c r="H816" s="25"/>
      <c r="I816" s="25"/>
      <c r="J816" s="25"/>
      <c r="K816" s="11"/>
    </row>
    <row r="817" spans="1:11" ht="13.5" customHeight="1" x14ac:dyDescent="0.45">
      <c r="A817" s="25"/>
      <c r="B817" s="25"/>
      <c r="C817" s="25"/>
      <c r="D817" s="42"/>
      <c r="E817" s="28">
        <v>1</v>
      </c>
      <c r="F817" s="29">
        <v>0</v>
      </c>
      <c r="G817" s="29">
        <v>0</v>
      </c>
      <c r="H817" s="29">
        <v>0</v>
      </c>
      <c r="I817" s="30">
        <f>OR(E817&lt;&gt;0,F817&lt;&gt;0,G817&lt;&gt;0,H817&lt;&gt;0)*(E817 + (E817 = 0))*(F817 + (F817 = 0))*(G817 + (G817 = 0))*(H817 + (H817 = 0))</f>
        <v>1</v>
      </c>
      <c r="J817" s="25"/>
      <c r="K817" s="11"/>
    </row>
    <row r="818" spans="1:11" ht="6" customHeight="1" x14ac:dyDescent="0.45">
      <c r="A818" s="31"/>
      <c r="B818" s="31"/>
      <c r="C818" s="31"/>
      <c r="D818" s="32"/>
      <c r="E818" s="33"/>
      <c r="F818" s="31"/>
      <c r="G818" s="31"/>
      <c r="H818" s="31"/>
      <c r="I818" s="31"/>
      <c r="J818" s="31"/>
      <c r="K818" s="11"/>
    </row>
    <row r="819" spans="1:11" ht="15" customHeight="1" x14ac:dyDescent="0.45">
      <c r="A819" s="21" t="s">
        <v>78</v>
      </c>
      <c r="B819" s="34" t="s">
        <v>35</v>
      </c>
      <c r="C819" s="23" t="s">
        <v>1</v>
      </c>
      <c r="D819" s="77" t="s">
        <v>36</v>
      </c>
      <c r="E819" s="24"/>
      <c r="F819" s="25"/>
      <c r="G819" s="25"/>
      <c r="H819" s="25"/>
      <c r="I819" s="25"/>
      <c r="J819" s="26">
        <f>SUM(I821:I821)</f>
        <v>13</v>
      </c>
      <c r="K819" s="11">
        <v>175.71</v>
      </c>
    </row>
    <row r="820" spans="1:11" ht="55.5" customHeight="1" x14ac:dyDescent="0.45">
      <c r="A820" s="25"/>
      <c r="B820" s="25"/>
      <c r="C820" s="25"/>
      <c r="D820" s="77"/>
      <c r="E820" s="24"/>
      <c r="F820" s="25"/>
      <c r="G820" s="25"/>
      <c r="H820" s="25"/>
      <c r="I820" s="25"/>
      <c r="J820" s="25"/>
      <c r="K820" s="11"/>
    </row>
    <row r="821" spans="1:11" ht="13.5" customHeight="1" x14ac:dyDescent="0.45">
      <c r="A821" s="25"/>
      <c r="B821" s="25"/>
      <c r="C821" s="25"/>
      <c r="D821" s="42"/>
      <c r="E821" s="28">
        <v>13</v>
      </c>
      <c r="F821" s="29">
        <v>0</v>
      </c>
      <c r="G821" s="29">
        <v>0</v>
      </c>
      <c r="H821" s="29">
        <v>0</v>
      </c>
      <c r="I821" s="30">
        <f>OR(E821&lt;&gt;0,F821&lt;&gt;0,G821&lt;&gt;0,H821&lt;&gt;0)*(E821 + (E821 = 0))*(F821 + (F821 = 0))*(G821 + (G821 = 0))*(H821 + (H821 = 0))</f>
        <v>13</v>
      </c>
      <c r="J821" s="25"/>
      <c r="K821" s="11"/>
    </row>
    <row r="822" spans="1:11" ht="6" customHeight="1" x14ac:dyDescent="0.45">
      <c r="A822" s="31"/>
      <c r="B822" s="31"/>
      <c r="C822" s="31"/>
      <c r="D822" s="32"/>
      <c r="E822" s="33"/>
      <c r="F822" s="31"/>
      <c r="G822" s="31"/>
      <c r="H822" s="31"/>
      <c r="I822" s="31"/>
      <c r="J822" s="31"/>
      <c r="K822" s="11"/>
    </row>
    <row r="823" spans="1:11" ht="15" customHeight="1" x14ac:dyDescent="0.45">
      <c r="A823" s="21" t="s">
        <v>76</v>
      </c>
      <c r="B823" s="34" t="s">
        <v>37</v>
      </c>
      <c r="C823" s="23" t="s">
        <v>1</v>
      </c>
      <c r="D823" s="77" t="s">
        <v>38</v>
      </c>
      <c r="E823" s="24"/>
      <c r="F823" s="25"/>
      <c r="G823" s="25"/>
      <c r="H823" s="25"/>
      <c r="I823" s="25"/>
      <c r="J823" s="26">
        <f>SUM(I825:I825)</f>
        <v>13</v>
      </c>
      <c r="K823" s="11">
        <v>146.33000000000001</v>
      </c>
    </row>
    <row r="824" spans="1:11" ht="28.5" customHeight="1" x14ac:dyDescent="0.45">
      <c r="A824" s="25"/>
      <c r="B824" s="25"/>
      <c r="C824" s="25"/>
      <c r="D824" s="77"/>
      <c r="E824" s="24"/>
      <c r="F824" s="25"/>
      <c r="G824" s="25"/>
      <c r="H824" s="25"/>
      <c r="I824" s="25"/>
      <c r="J824" s="25"/>
      <c r="K824" s="11"/>
    </row>
    <row r="825" spans="1:11" ht="13.5" customHeight="1" x14ac:dyDescent="0.45">
      <c r="A825" s="25"/>
      <c r="B825" s="25"/>
      <c r="C825" s="25"/>
      <c r="D825" s="42"/>
      <c r="E825" s="28">
        <v>13</v>
      </c>
      <c r="F825" s="29">
        <v>0</v>
      </c>
      <c r="G825" s="29">
        <v>0</v>
      </c>
      <c r="H825" s="29">
        <v>0</v>
      </c>
      <c r="I825" s="30">
        <f>OR(E825&lt;&gt;0,F825&lt;&gt;0,G825&lt;&gt;0,H825&lt;&gt;0)*(E825 + (E825 = 0))*(F825 + (F825 = 0))*(G825 + (G825 = 0))*(H825 + (H825 = 0))</f>
        <v>13</v>
      </c>
      <c r="J825" s="25"/>
      <c r="K825" s="11"/>
    </row>
    <row r="826" spans="1:11" ht="6" customHeight="1" x14ac:dyDescent="0.45">
      <c r="A826" s="31"/>
      <c r="B826" s="31"/>
      <c r="C826" s="31"/>
      <c r="D826" s="32"/>
      <c r="E826" s="33"/>
      <c r="F826" s="31"/>
      <c r="G826" s="31"/>
      <c r="H826" s="31"/>
      <c r="I826" s="31"/>
      <c r="J826" s="31"/>
      <c r="K826" s="11"/>
    </row>
    <row r="827" spans="1:11" ht="15" customHeight="1" x14ac:dyDescent="0.45">
      <c r="A827" s="21" t="s">
        <v>77</v>
      </c>
      <c r="B827" s="34" t="s">
        <v>508</v>
      </c>
      <c r="C827" s="23" t="s">
        <v>1</v>
      </c>
      <c r="D827" s="77" t="s">
        <v>507</v>
      </c>
      <c r="E827" s="24"/>
      <c r="F827" s="25"/>
      <c r="G827" s="25"/>
      <c r="H827" s="25"/>
      <c r="I827" s="25"/>
      <c r="J827" s="26">
        <f>SUM(I829:I829)</f>
        <v>1</v>
      </c>
      <c r="K827" s="11" t="s">
        <v>509</v>
      </c>
    </row>
    <row r="828" spans="1:11" ht="29.65" customHeight="1" x14ac:dyDescent="0.45">
      <c r="A828" s="25"/>
      <c r="B828" s="25"/>
      <c r="C828" s="25"/>
      <c r="D828" s="77"/>
      <c r="E828" s="24"/>
      <c r="F828" s="25"/>
      <c r="G828" s="25"/>
      <c r="H828" s="25"/>
      <c r="I828" s="25"/>
      <c r="J828" s="25"/>
      <c r="K828" s="11"/>
    </row>
    <row r="829" spans="1:11" ht="13.5" customHeight="1" x14ac:dyDescent="0.45">
      <c r="A829" s="25"/>
      <c r="B829" s="25"/>
      <c r="C829" s="25"/>
      <c r="D829" s="42"/>
      <c r="E829" s="28">
        <v>1</v>
      </c>
      <c r="F829" s="29">
        <v>0</v>
      </c>
      <c r="G829" s="29">
        <v>0</v>
      </c>
      <c r="H829" s="29">
        <v>0</v>
      </c>
      <c r="I829" s="30">
        <f>OR(E829&lt;&gt;0,F829&lt;&gt;0,G829&lt;&gt;0,H829&lt;&gt;0)*(E829 + (E829 = 0))*(F829 + (F829 = 0))*(G829 + (G829 = 0))*(H829 + (H829 = 0))</f>
        <v>1</v>
      </c>
      <c r="J829" s="25"/>
      <c r="K829" s="11"/>
    </row>
    <row r="830" spans="1:11" ht="6" customHeight="1" x14ac:dyDescent="0.45">
      <c r="A830" s="31"/>
      <c r="B830" s="31"/>
      <c r="C830" s="31"/>
      <c r="D830" s="32"/>
      <c r="E830" s="33"/>
      <c r="F830" s="31"/>
      <c r="G830" s="31"/>
      <c r="H830" s="31"/>
      <c r="I830" s="31"/>
      <c r="J830" s="31"/>
      <c r="K830" s="11"/>
    </row>
    <row r="831" spans="1:11" ht="15" customHeight="1" x14ac:dyDescent="0.45">
      <c r="A831" s="21" t="s">
        <v>289</v>
      </c>
      <c r="B831" s="34" t="s">
        <v>500</v>
      </c>
      <c r="C831" s="23" t="s">
        <v>1</v>
      </c>
      <c r="D831" s="77" t="s">
        <v>504</v>
      </c>
      <c r="E831" s="24"/>
      <c r="F831" s="25"/>
      <c r="G831" s="25"/>
      <c r="H831" s="25"/>
      <c r="I831" s="25"/>
      <c r="J831" s="26">
        <f>SUM(I833:I833)</f>
        <v>1</v>
      </c>
      <c r="K831" s="11">
        <v>335.27</v>
      </c>
    </row>
    <row r="832" spans="1:11" ht="106.5" customHeight="1" x14ac:dyDescent="0.45">
      <c r="A832" s="25"/>
      <c r="B832" s="25"/>
      <c r="C832" s="25"/>
      <c r="D832" s="77"/>
      <c r="E832" s="24"/>
      <c r="F832" s="25"/>
      <c r="G832" s="25"/>
      <c r="H832" s="25"/>
      <c r="I832" s="25"/>
      <c r="J832" s="25"/>
      <c r="K832" s="11"/>
    </row>
    <row r="833" spans="1:11" ht="13.5" customHeight="1" x14ac:dyDescent="0.45">
      <c r="A833" s="25"/>
      <c r="B833" s="25"/>
      <c r="C833" s="25"/>
      <c r="D833" s="42"/>
      <c r="E833" s="28">
        <v>1</v>
      </c>
      <c r="F833" s="29">
        <v>0</v>
      </c>
      <c r="G833" s="29">
        <v>0</v>
      </c>
      <c r="H833" s="29">
        <v>0</v>
      </c>
      <c r="I833" s="30">
        <f>OR(E833&lt;&gt;0,F833&lt;&gt;0,G833&lt;&gt;0,H833&lt;&gt;0)*(E833 + (E833 = 0))*(F833 + (F833 = 0))*(G833 + (G833 = 0))*(H833 + (H833 = 0))</f>
        <v>1</v>
      </c>
      <c r="J833" s="25"/>
      <c r="K833" s="11"/>
    </row>
    <row r="834" spans="1:11" ht="6" customHeight="1" x14ac:dyDescent="0.45">
      <c r="A834" s="31"/>
      <c r="B834" s="31"/>
      <c r="C834" s="31"/>
      <c r="D834" s="32"/>
      <c r="E834" s="33"/>
      <c r="F834" s="31"/>
      <c r="G834" s="31"/>
      <c r="H834" s="31"/>
      <c r="I834" s="31"/>
      <c r="J834" s="31"/>
      <c r="K834" s="11"/>
    </row>
    <row r="835" spans="1:11" ht="15" customHeight="1" x14ac:dyDescent="0.45">
      <c r="A835" s="21" t="s">
        <v>327</v>
      </c>
      <c r="B835" s="34" t="s">
        <v>325</v>
      </c>
      <c r="C835" s="23" t="s">
        <v>1</v>
      </c>
      <c r="D835" s="77" t="s">
        <v>326</v>
      </c>
      <c r="E835" s="24"/>
      <c r="F835" s="25"/>
      <c r="G835" s="25"/>
      <c r="H835" s="25"/>
      <c r="I835" s="25"/>
      <c r="J835" s="26">
        <f>SUM(I837:I837)</f>
        <v>1</v>
      </c>
      <c r="K835" s="11">
        <v>39.03</v>
      </c>
    </row>
    <row r="836" spans="1:11" ht="54" customHeight="1" x14ac:dyDescent="0.45">
      <c r="A836" s="25"/>
      <c r="B836" s="25"/>
      <c r="C836" s="25"/>
      <c r="D836" s="77"/>
      <c r="E836" s="24"/>
      <c r="F836" s="25"/>
      <c r="G836" s="25"/>
      <c r="H836" s="25"/>
      <c r="I836" s="25"/>
      <c r="J836" s="25"/>
      <c r="K836" s="11"/>
    </row>
    <row r="837" spans="1:11" ht="13.5" customHeight="1" x14ac:dyDescent="0.45">
      <c r="A837" s="25"/>
      <c r="B837" s="25"/>
      <c r="C837" s="25"/>
      <c r="D837" s="42"/>
      <c r="E837" s="28">
        <v>1</v>
      </c>
      <c r="F837" s="29">
        <v>0</v>
      </c>
      <c r="G837" s="29">
        <v>0</v>
      </c>
      <c r="H837" s="29">
        <v>0</v>
      </c>
      <c r="I837" s="30">
        <f>OR(E837&lt;&gt;0,F837&lt;&gt;0,G837&lt;&gt;0,H837&lt;&gt;0)*(E837 + (E837 = 0))*(F837 + (F837 = 0))*(G837 + (G837 = 0))*(H837 + (H837 = 0))</f>
        <v>1</v>
      </c>
      <c r="J837" s="25"/>
      <c r="K837" s="11"/>
    </row>
    <row r="838" spans="1:11" ht="6" customHeight="1" x14ac:dyDescent="0.45">
      <c r="A838" s="31"/>
      <c r="B838" s="31"/>
      <c r="C838" s="31"/>
      <c r="D838" s="32"/>
      <c r="E838" s="33"/>
      <c r="F838" s="31"/>
      <c r="G838" s="31"/>
      <c r="H838" s="31"/>
      <c r="I838" s="31"/>
      <c r="J838" s="31"/>
      <c r="K838" s="11"/>
    </row>
    <row r="839" spans="1:11" x14ac:dyDescent="0.45">
      <c r="A839" s="21" t="s">
        <v>330</v>
      </c>
      <c r="B839" s="34" t="s">
        <v>328</v>
      </c>
      <c r="C839" s="23" t="s">
        <v>1</v>
      </c>
      <c r="D839" s="77" t="s">
        <v>541</v>
      </c>
      <c r="E839" s="24"/>
      <c r="F839" s="25"/>
      <c r="G839" s="25"/>
      <c r="H839" s="25"/>
      <c r="I839" s="25"/>
      <c r="J839" s="26">
        <f>I841</f>
        <v>1</v>
      </c>
      <c r="K839" s="11"/>
    </row>
    <row r="840" spans="1:11" ht="66" customHeight="1" x14ac:dyDescent="0.45">
      <c r="A840" s="25"/>
      <c r="B840" s="25"/>
      <c r="C840" s="25"/>
      <c r="D840" s="77"/>
      <c r="E840" s="24"/>
      <c r="F840" s="25"/>
      <c r="G840" s="25"/>
      <c r="H840" s="25"/>
      <c r="I840" s="25"/>
      <c r="J840" s="25"/>
      <c r="K840" s="11"/>
    </row>
    <row r="841" spans="1:11" x14ac:dyDescent="0.45">
      <c r="A841" s="25"/>
      <c r="B841" s="25"/>
      <c r="C841" s="25"/>
      <c r="D841" s="27"/>
      <c r="E841" s="28">
        <v>1</v>
      </c>
      <c r="F841" s="29">
        <v>0</v>
      </c>
      <c r="G841" s="29">
        <v>0</v>
      </c>
      <c r="H841" s="29">
        <v>0</v>
      </c>
      <c r="I841" s="30">
        <f>OR(E841&lt;&gt;0,F841&lt;&gt;0,G841&lt;&gt;0,H841&lt;&gt;0)*(E841 + (E841 = 0))*(F841 + (F841 = 0))*(G841 + (G841 = 0))*(H841 + (H841 = 0))</f>
        <v>1</v>
      </c>
      <c r="J841" s="23"/>
      <c r="K841" s="11" t="s">
        <v>329</v>
      </c>
    </row>
    <row r="842" spans="1:11" ht="6" customHeight="1" x14ac:dyDescent="0.45">
      <c r="A842" s="31"/>
      <c r="B842" s="31"/>
      <c r="C842" s="31"/>
      <c r="D842" s="32"/>
      <c r="E842" s="33"/>
      <c r="F842" s="31"/>
      <c r="G842" s="31"/>
      <c r="H842" s="31"/>
      <c r="I842" s="31"/>
      <c r="J842" s="31"/>
      <c r="K842" s="11"/>
    </row>
    <row r="843" spans="1:11" ht="14.25" customHeight="1" x14ac:dyDescent="0.45">
      <c r="A843" s="21" t="s">
        <v>331</v>
      </c>
      <c r="B843" s="34" t="s">
        <v>505</v>
      </c>
      <c r="C843" s="23" t="s">
        <v>1</v>
      </c>
      <c r="D843" s="77" t="s">
        <v>536</v>
      </c>
      <c r="E843" s="24"/>
      <c r="F843" s="25"/>
      <c r="G843" s="25"/>
      <c r="H843" s="25"/>
      <c r="I843" s="25"/>
      <c r="J843" s="26">
        <f>I845</f>
        <v>1</v>
      </c>
      <c r="K843" s="11"/>
    </row>
    <row r="844" spans="1:11" ht="27.75" customHeight="1" x14ac:dyDescent="0.45">
      <c r="A844" s="25"/>
      <c r="B844" s="25"/>
      <c r="C844" s="25"/>
      <c r="D844" s="77"/>
      <c r="E844" s="24"/>
      <c r="F844" s="25"/>
      <c r="G844" s="25"/>
      <c r="H844" s="25"/>
      <c r="I844" s="25"/>
      <c r="J844" s="25"/>
      <c r="K844" s="11"/>
    </row>
    <row r="845" spans="1:11" x14ac:dyDescent="0.45">
      <c r="A845" s="25"/>
      <c r="B845" s="25"/>
      <c r="C845" s="25"/>
      <c r="D845" s="27"/>
      <c r="E845" s="28">
        <v>1</v>
      </c>
      <c r="F845" s="29">
        <v>0</v>
      </c>
      <c r="G845" s="29">
        <v>0</v>
      </c>
      <c r="H845" s="29">
        <v>0</v>
      </c>
      <c r="I845" s="30">
        <f>OR(E845&lt;&gt;0,F845&lt;&gt;0,G845&lt;&gt;0,H845&lt;&gt;0)*(E845 + (E845 = 0))*(F845 + (F845 = 0))*(G845 + (G845 = 0))*(H845 + (H845 = 0))</f>
        <v>1</v>
      </c>
      <c r="J845" s="23"/>
      <c r="K845" s="11" t="s">
        <v>506</v>
      </c>
    </row>
    <row r="846" spans="1:11" ht="6" customHeight="1" x14ac:dyDescent="0.45">
      <c r="A846" s="31"/>
      <c r="B846" s="31"/>
      <c r="C846" s="31"/>
      <c r="D846" s="32"/>
      <c r="E846" s="33"/>
      <c r="F846" s="31"/>
      <c r="G846" s="31"/>
      <c r="H846" s="31"/>
      <c r="I846" s="31"/>
      <c r="J846" s="31"/>
      <c r="K846" s="11"/>
    </row>
    <row r="847" spans="1:11" ht="14.25" customHeight="1" x14ac:dyDescent="0.45">
      <c r="A847" s="21" t="s">
        <v>333</v>
      </c>
      <c r="B847" s="34" t="s">
        <v>332</v>
      </c>
      <c r="C847" s="23" t="s">
        <v>1</v>
      </c>
      <c r="D847" s="77" t="s">
        <v>537</v>
      </c>
      <c r="E847" s="24"/>
      <c r="F847" s="25"/>
      <c r="G847" s="25"/>
      <c r="H847" s="25"/>
      <c r="I847" s="25"/>
      <c r="J847" s="26">
        <f>I849</f>
        <v>1</v>
      </c>
      <c r="K847" s="11"/>
    </row>
    <row r="848" spans="1:11" ht="27" customHeight="1" x14ac:dyDescent="0.45">
      <c r="A848" s="25"/>
      <c r="B848" s="25"/>
      <c r="C848" s="25"/>
      <c r="D848" s="77"/>
      <c r="E848" s="24"/>
      <c r="F848" s="25"/>
      <c r="G848" s="25"/>
      <c r="H848" s="25"/>
      <c r="I848" s="25"/>
      <c r="J848" s="25"/>
      <c r="K848" s="11"/>
    </row>
    <row r="849" spans="1:11" x14ac:dyDescent="0.45">
      <c r="A849" s="25"/>
      <c r="B849" s="25"/>
      <c r="C849" s="25"/>
      <c r="D849" s="27"/>
      <c r="E849" s="28">
        <v>1</v>
      </c>
      <c r="F849" s="29">
        <v>0</v>
      </c>
      <c r="G849" s="29">
        <v>0</v>
      </c>
      <c r="H849" s="29">
        <v>0</v>
      </c>
      <c r="I849" s="30">
        <f>OR(E849&lt;&gt;0,F849&lt;&gt;0,G849&lt;&gt;0,H849&lt;&gt;0)*(E849 + (E849 = 0))*(F849 + (F849 = 0))*(G849 + (G849 = 0))*(H849 + (H849 = 0))</f>
        <v>1</v>
      </c>
      <c r="J849" s="23"/>
      <c r="K849" s="11">
        <v>90.95</v>
      </c>
    </row>
    <row r="850" spans="1:11" ht="6" customHeight="1" x14ac:dyDescent="0.45">
      <c r="A850" s="31"/>
      <c r="B850" s="31"/>
      <c r="C850" s="31"/>
      <c r="D850" s="32"/>
      <c r="E850" s="33"/>
      <c r="F850" s="31"/>
      <c r="G850" s="31"/>
      <c r="H850" s="31"/>
      <c r="I850" s="31"/>
      <c r="J850" s="31"/>
      <c r="K850" s="11"/>
    </row>
    <row r="851" spans="1:11" x14ac:dyDescent="0.45">
      <c r="A851" s="21" t="s">
        <v>341</v>
      </c>
      <c r="B851" s="34" t="s">
        <v>530</v>
      </c>
      <c r="C851" s="23" t="s">
        <v>2</v>
      </c>
      <c r="D851" s="76" t="s">
        <v>529</v>
      </c>
      <c r="E851" s="24"/>
      <c r="F851" s="25"/>
      <c r="G851" s="25"/>
      <c r="H851" s="25"/>
      <c r="I851" s="25"/>
      <c r="J851" s="26">
        <f>I853</f>
        <v>16</v>
      </c>
      <c r="K851" s="11"/>
    </row>
    <row r="852" spans="1:11" ht="42.4" customHeight="1" x14ac:dyDescent="0.45">
      <c r="A852" s="25"/>
      <c r="B852" s="25" t="s">
        <v>528</v>
      </c>
      <c r="C852" s="25"/>
      <c r="D852" s="76"/>
      <c r="E852" s="24"/>
      <c r="F852" s="25"/>
      <c r="G852" s="25"/>
      <c r="H852" s="25"/>
      <c r="I852" s="25"/>
      <c r="J852" s="25"/>
      <c r="K852" s="11"/>
    </row>
    <row r="853" spans="1:11" x14ac:dyDescent="0.45">
      <c r="A853" s="25"/>
      <c r="B853" s="25"/>
      <c r="C853" s="25"/>
      <c r="D853" s="27"/>
      <c r="E853" s="28">
        <v>1</v>
      </c>
      <c r="F853" s="29">
        <v>16</v>
      </c>
      <c r="G853" s="29">
        <v>0</v>
      </c>
      <c r="H853" s="29">
        <v>0</v>
      </c>
      <c r="I853" s="30">
        <f>OR(E853&lt;&gt;0,F853&lt;&gt;0,G853&lt;&gt;0,H853&lt;&gt;0)*(E853 + (E853 = 0))*(F853 + (F853 = 0))*(G853 + (G853 = 0))*(H853 + (H853 = 0))</f>
        <v>16</v>
      </c>
      <c r="J853" s="23"/>
      <c r="K853" s="11" t="s">
        <v>531</v>
      </c>
    </row>
    <row r="854" spans="1:11" ht="6" customHeight="1" x14ac:dyDescent="0.45">
      <c r="A854" s="31"/>
      <c r="B854" s="31"/>
      <c r="C854" s="31"/>
      <c r="D854" s="32"/>
      <c r="E854" s="33"/>
      <c r="F854" s="31"/>
      <c r="G854" s="31"/>
      <c r="H854" s="31"/>
      <c r="I854" s="31"/>
      <c r="J854" s="31"/>
      <c r="K854" s="11"/>
    </row>
    <row r="855" spans="1:11" x14ac:dyDescent="0.45">
      <c r="A855" s="21" t="s">
        <v>334</v>
      </c>
      <c r="B855" s="34" t="s">
        <v>533</v>
      </c>
      <c r="C855" s="23" t="s">
        <v>1</v>
      </c>
      <c r="D855" s="77" t="s">
        <v>538</v>
      </c>
      <c r="E855" s="24"/>
      <c r="F855" s="25"/>
      <c r="G855" s="25"/>
      <c r="H855" s="25"/>
      <c r="I855" s="25"/>
      <c r="J855" s="26">
        <f>I857</f>
        <v>1</v>
      </c>
      <c r="K855" s="11"/>
    </row>
    <row r="856" spans="1:11" ht="15" customHeight="1" x14ac:dyDescent="0.45">
      <c r="A856" s="25"/>
      <c r="B856" s="25"/>
      <c r="C856" s="25"/>
      <c r="D856" s="77"/>
      <c r="E856" s="24"/>
      <c r="F856" s="25"/>
      <c r="G856" s="25"/>
      <c r="H856" s="25"/>
      <c r="I856" s="25"/>
      <c r="J856" s="25"/>
      <c r="K856" s="11" t="s">
        <v>534</v>
      </c>
    </row>
    <row r="857" spans="1:11" x14ac:dyDescent="0.45">
      <c r="A857" s="25"/>
      <c r="B857" s="25"/>
      <c r="C857" s="25"/>
      <c r="D857" s="27"/>
      <c r="E857" s="28">
        <v>1</v>
      </c>
      <c r="F857" s="29">
        <v>0</v>
      </c>
      <c r="G857" s="29">
        <v>0</v>
      </c>
      <c r="H857" s="29">
        <v>0</v>
      </c>
      <c r="I857" s="30">
        <f>OR(E857&lt;&gt;0,F857&lt;&gt;0,G857&lt;&gt;0,H857&lt;&gt;0)*(E857 + (E857 = 0))*(F857 + (F857 = 0))*(G857 + (G857 = 0))*(H857 + (H857 = 0))</f>
        <v>1</v>
      </c>
      <c r="J857" s="23"/>
      <c r="K857" s="11"/>
    </row>
    <row r="858" spans="1:11" ht="6" customHeight="1" x14ac:dyDescent="0.45">
      <c r="A858" s="31"/>
      <c r="B858" s="31"/>
      <c r="C858" s="31"/>
      <c r="D858" s="32"/>
      <c r="E858" s="33"/>
      <c r="F858" s="31"/>
      <c r="G858" s="31"/>
      <c r="H858" s="31"/>
      <c r="I858" s="31"/>
      <c r="J858" s="31"/>
      <c r="K858" s="11"/>
    </row>
    <row r="859" spans="1:11" x14ac:dyDescent="0.45">
      <c r="A859" s="21" t="s">
        <v>336</v>
      </c>
      <c r="B859" s="34" t="s">
        <v>337</v>
      </c>
      <c r="C859" s="23" t="s">
        <v>1</v>
      </c>
      <c r="D859" s="77" t="s">
        <v>539</v>
      </c>
      <c r="E859" s="24"/>
      <c r="F859" s="25"/>
      <c r="G859" s="25"/>
      <c r="H859" s="25"/>
      <c r="I859" s="25"/>
      <c r="J859" s="26">
        <f>I861</f>
        <v>1</v>
      </c>
      <c r="K859" s="11"/>
    </row>
    <row r="860" spans="1:11" ht="15" customHeight="1" x14ac:dyDescent="0.45">
      <c r="A860" s="25"/>
      <c r="B860" s="25"/>
      <c r="C860" s="25"/>
      <c r="D860" s="77"/>
      <c r="E860" s="24"/>
      <c r="F860" s="25"/>
      <c r="G860" s="25"/>
      <c r="H860" s="25"/>
      <c r="I860" s="25"/>
      <c r="J860" s="25"/>
      <c r="K860" s="11" t="s">
        <v>535</v>
      </c>
    </row>
    <row r="861" spans="1:11" x14ac:dyDescent="0.45">
      <c r="A861" s="25"/>
      <c r="B861" s="25"/>
      <c r="C861" s="25"/>
      <c r="D861" s="27"/>
      <c r="E861" s="28">
        <v>1</v>
      </c>
      <c r="F861" s="29">
        <v>0</v>
      </c>
      <c r="G861" s="29">
        <v>0</v>
      </c>
      <c r="H861" s="29">
        <v>0</v>
      </c>
      <c r="I861" s="30">
        <f>OR(E861&lt;&gt;0,F861&lt;&gt;0,G861&lt;&gt;0,H861&lt;&gt;0)*(E861 + (E861 = 0))*(F861 + (F861 = 0))*(G861 + (G861 = 0))*(H861 + (H861 = 0))</f>
        <v>1</v>
      </c>
      <c r="J861" s="23"/>
      <c r="K861" s="11"/>
    </row>
    <row r="862" spans="1:11" ht="6" customHeight="1" x14ac:dyDescent="0.45">
      <c r="A862" s="31"/>
      <c r="B862" s="31"/>
      <c r="C862" s="31"/>
      <c r="D862" s="32"/>
      <c r="E862" s="33"/>
      <c r="F862" s="31"/>
      <c r="G862" s="31"/>
      <c r="H862" s="31"/>
      <c r="I862" s="31"/>
      <c r="J862" s="31"/>
      <c r="K862" s="11"/>
    </row>
    <row r="863" spans="1:11" x14ac:dyDescent="0.45">
      <c r="A863" s="21" t="s">
        <v>589</v>
      </c>
      <c r="B863" s="22" t="s">
        <v>532</v>
      </c>
      <c r="C863" s="23" t="s">
        <v>1</v>
      </c>
      <c r="D863" s="77" t="s">
        <v>540</v>
      </c>
      <c r="E863" s="24"/>
      <c r="F863" s="25"/>
      <c r="G863" s="25"/>
      <c r="H863" s="25"/>
      <c r="I863" s="25"/>
      <c r="J863" s="26">
        <f>I865</f>
        <v>1</v>
      </c>
      <c r="K863" s="11"/>
    </row>
    <row r="864" spans="1:11" ht="15.75" customHeight="1" x14ac:dyDescent="0.45">
      <c r="A864" s="25"/>
      <c r="B864" s="25"/>
      <c r="C864" s="25"/>
      <c r="D864" s="77"/>
      <c r="E864" s="24"/>
      <c r="F864" s="25"/>
      <c r="G864" s="25"/>
      <c r="H864" s="25"/>
      <c r="I864" s="25"/>
      <c r="J864" s="25"/>
      <c r="K864" s="11" t="s">
        <v>535</v>
      </c>
    </row>
    <row r="865" spans="1:11" x14ac:dyDescent="0.45">
      <c r="A865" s="25"/>
      <c r="B865" s="25"/>
      <c r="C865" s="25"/>
      <c r="D865" s="27"/>
      <c r="E865" s="28">
        <v>1</v>
      </c>
      <c r="F865" s="29">
        <v>0</v>
      </c>
      <c r="G865" s="29">
        <v>0</v>
      </c>
      <c r="H865" s="29">
        <v>0</v>
      </c>
      <c r="I865" s="30">
        <f>OR(E865&lt;&gt;0,F865&lt;&gt;0,G865&lt;&gt;0,H865&lt;&gt;0)*(E865 + (E865 = 0))*(F865 + (F865 = 0))*(G865 + (G865 = 0))*(H865 + (H865 = 0))</f>
        <v>1</v>
      </c>
      <c r="J865" s="23"/>
      <c r="K865" s="11"/>
    </row>
    <row r="866" spans="1:11" hidden="1" x14ac:dyDescent="0.45">
      <c r="A866" s="31"/>
      <c r="B866" s="31"/>
      <c r="C866" s="31"/>
      <c r="D866" s="32"/>
      <c r="E866" s="33"/>
      <c r="F866" s="31"/>
      <c r="G866" s="31"/>
      <c r="H866" s="31"/>
      <c r="I866" s="31"/>
      <c r="J866" s="31"/>
      <c r="K866" s="11"/>
    </row>
    <row r="867" spans="1:11" ht="25.5" hidden="1" x14ac:dyDescent="0.45">
      <c r="A867" s="34" t="s">
        <v>338</v>
      </c>
      <c r="B867" s="34" t="s">
        <v>338</v>
      </c>
      <c r="C867" s="23" t="s">
        <v>339</v>
      </c>
      <c r="D867" s="44" t="s">
        <v>340</v>
      </c>
      <c r="E867" s="24"/>
      <c r="F867" s="25"/>
      <c r="G867" s="25"/>
      <c r="H867" s="25"/>
      <c r="I867" s="25"/>
      <c r="J867" s="30" t="e">
        <f>#REF!</f>
        <v>#REF!</v>
      </c>
      <c r="K867" s="11"/>
    </row>
    <row r="868" spans="1:11" ht="6" customHeight="1" x14ac:dyDescent="0.45">
      <c r="A868" s="31"/>
      <c r="B868" s="31"/>
      <c r="C868" s="31"/>
      <c r="D868" s="32"/>
      <c r="E868" s="33"/>
      <c r="F868" s="31"/>
      <c r="G868" s="31"/>
      <c r="H868" s="31"/>
      <c r="I868" s="31"/>
      <c r="J868" s="31"/>
      <c r="K868" s="11"/>
    </row>
    <row r="869" spans="1:11" x14ac:dyDescent="0.45">
      <c r="A869" s="21" t="s">
        <v>590</v>
      </c>
      <c r="B869" s="34" t="s">
        <v>184</v>
      </c>
      <c r="C869" s="23" t="s">
        <v>2</v>
      </c>
      <c r="D869" s="77" t="s">
        <v>185</v>
      </c>
      <c r="E869" s="24"/>
      <c r="F869" s="25"/>
      <c r="G869" s="25"/>
      <c r="H869" s="25"/>
      <c r="I869" s="25"/>
      <c r="J869" s="26">
        <f>SUM(I871:I876)</f>
        <v>338.79999999999995</v>
      </c>
      <c r="K869" s="11">
        <v>0.61</v>
      </c>
    </row>
    <row r="870" spans="1:11" ht="14.25" customHeight="1" x14ac:dyDescent="0.45">
      <c r="A870" s="25"/>
      <c r="B870" s="25"/>
      <c r="C870" s="25"/>
      <c r="D870" s="77"/>
      <c r="E870" s="24"/>
      <c r="F870" s="25"/>
      <c r="G870" s="25"/>
      <c r="H870" s="25"/>
      <c r="I870" s="25"/>
      <c r="J870" s="25"/>
      <c r="K870" s="11"/>
    </row>
    <row r="871" spans="1:11" x14ac:dyDescent="0.45">
      <c r="A871" s="25"/>
      <c r="B871" s="25"/>
      <c r="C871" s="25"/>
      <c r="D871" s="42" t="s">
        <v>525</v>
      </c>
      <c r="E871" s="28">
        <v>1</v>
      </c>
      <c r="F871" s="29">
        <f>30.8+71.6+10.6+23.7</f>
        <v>136.69999999999999</v>
      </c>
      <c r="G871" s="29">
        <v>0</v>
      </c>
      <c r="H871" s="29">
        <v>0</v>
      </c>
      <c r="I871" s="30">
        <f>OR(E871&lt;&gt;0,F871&lt;&gt;0,G871&lt;&gt;0,H871&lt;&gt;0)*(E871 + (E871 = 0))*(F871 + (F871 = 0))*(G871 + (G871 = 0))*(H871 + (H871 = 0))</f>
        <v>136.69999999999999</v>
      </c>
      <c r="J871" s="25"/>
      <c r="K871" s="11"/>
    </row>
    <row r="872" spans="1:11" x14ac:dyDescent="0.45">
      <c r="A872" s="25"/>
      <c r="B872" s="25"/>
      <c r="C872" s="25"/>
      <c r="D872" s="42" t="s">
        <v>523</v>
      </c>
      <c r="E872" s="28">
        <v>1</v>
      </c>
      <c r="F872" s="29">
        <f>3.8+3+60.8+8.4+27.4+3.8</f>
        <v>107.2</v>
      </c>
      <c r="G872" s="29">
        <v>0</v>
      </c>
      <c r="H872" s="29">
        <v>0</v>
      </c>
      <c r="I872" s="30">
        <f t="shared" ref="I872:I873" si="34">OR(E872&lt;&gt;0,F872&lt;&gt;0,G872&lt;&gt;0,H872&lt;&gt;0)*(E872 + (E872 = 0))*(F872 + (F872 = 0))*(G872 + (G872 = 0))*(H872 + (H872 = 0))</f>
        <v>107.2</v>
      </c>
      <c r="J872" s="25"/>
      <c r="K872" s="11"/>
    </row>
    <row r="873" spans="1:11" x14ac:dyDescent="0.45">
      <c r="A873" s="25"/>
      <c r="B873" s="25"/>
      <c r="C873" s="25"/>
      <c r="D873" s="42" t="s">
        <v>558</v>
      </c>
      <c r="E873" s="28">
        <v>1</v>
      </c>
      <c r="F873" s="29">
        <f>7.4+8.3+14</f>
        <v>29.700000000000003</v>
      </c>
      <c r="G873" s="29">
        <v>0</v>
      </c>
      <c r="H873" s="29">
        <v>0</v>
      </c>
      <c r="I873" s="30">
        <f t="shared" si="34"/>
        <v>29.700000000000003</v>
      </c>
      <c r="J873" s="25"/>
      <c r="K873" s="11"/>
    </row>
    <row r="874" spans="1:11" x14ac:dyDescent="0.45">
      <c r="A874" s="25"/>
      <c r="B874" s="25"/>
      <c r="C874" s="25"/>
      <c r="D874" s="42" t="s">
        <v>526</v>
      </c>
      <c r="E874" s="28">
        <v>1</v>
      </c>
      <c r="F874" s="29">
        <v>20</v>
      </c>
      <c r="G874" s="29">
        <v>0</v>
      </c>
      <c r="H874" s="29">
        <v>0</v>
      </c>
      <c r="I874" s="30">
        <f>OR(E874&lt;&gt;0,F874&lt;&gt;0,G874&lt;&gt;0,H874&lt;&gt;0)*(E874 + (E874 = 0))*(F874 + (F874 = 0))*(G874 + (G874 = 0))*(H874 + (H874 = 0))</f>
        <v>20</v>
      </c>
      <c r="J874" s="25"/>
      <c r="K874" s="11"/>
    </row>
    <row r="875" spans="1:11" x14ac:dyDescent="0.45">
      <c r="A875" s="25"/>
      <c r="B875" s="25"/>
      <c r="C875" s="25"/>
      <c r="D875" s="42" t="s">
        <v>324</v>
      </c>
      <c r="E875" s="28">
        <v>1</v>
      </c>
      <c r="F875" s="29">
        <v>40.700000000000003</v>
      </c>
      <c r="G875" s="29">
        <v>0</v>
      </c>
      <c r="H875" s="29">
        <v>0</v>
      </c>
      <c r="I875" s="30">
        <f t="shared" ref="I875:I876" si="35">OR(E875&lt;&gt;0,F875&lt;&gt;0,G875&lt;&gt;0,H875&lt;&gt;0)*(E875 + (E875 = 0))*(F875 + (F875 = 0))*(G875 + (G875 = 0))*(H875 + (H875 = 0))</f>
        <v>40.700000000000003</v>
      </c>
      <c r="J875" s="25"/>
      <c r="K875" s="11"/>
    </row>
    <row r="876" spans="1:11" x14ac:dyDescent="0.45">
      <c r="A876" s="25"/>
      <c r="B876" s="25"/>
      <c r="C876" s="25"/>
      <c r="D876" s="42" t="s">
        <v>527</v>
      </c>
      <c r="E876" s="28">
        <v>1</v>
      </c>
      <c r="F876" s="29">
        <v>4.5</v>
      </c>
      <c r="G876" s="29">
        <v>0</v>
      </c>
      <c r="H876" s="29">
        <v>0</v>
      </c>
      <c r="I876" s="30">
        <f t="shared" si="35"/>
        <v>4.5</v>
      </c>
      <c r="J876" s="25"/>
      <c r="K876" s="11"/>
    </row>
    <row r="877" spans="1:11" x14ac:dyDescent="0.45">
      <c r="A877" s="31"/>
      <c r="B877" s="31"/>
      <c r="C877" s="31"/>
      <c r="D877" s="32"/>
      <c r="E877" s="33"/>
      <c r="F877" s="31"/>
      <c r="G877" s="31"/>
      <c r="H877" s="31"/>
      <c r="I877" s="31"/>
      <c r="J877" s="31"/>
      <c r="K877" s="11"/>
    </row>
    <row r="878" spans="1:11" x14ac:dyDescent="0.45">
      <c r="A878" s="25"/>
      <c r="B878" s="25"/>
      <c r="C878" s="25"/>
      <c r="D878" s="27"/>
      <c r="E878" s="24"/>
      <c r="F878" s="25"/>
      <c r="G878" s="25"/>
      <c r="H878" s="25"/>
      <c r="I878" s="43" t="s">
        <v>378</v>
      </c>
      <c r="J878" s="29"/>
      <c r="K878" s="11"/>
    </row>
    <row r="879" spans="1:11" x14ac:dyDescent="0.45">
      <c r="A879" s="31"/>
      <c r="B879" s="31"/>
      <c r="C879" s="31"/>
      <c r="D879" s="32"/>
      <c r="E879" s="33"/>
      <c r="F879" s="31"/>
      <c r="G879" s="31"/>
      <c r="H879" s="31"/>
      <c r="I879" s="31"/>
      <c r="J879" s="31"/>
      <c r="K879" s="11"/>
    </row>
    <row r="880" spans="1:11" x14ac:dyDescent="0.45">
      <c r="A880" s="25"/>
      <c r="B880" s="25"/>
      <c r="C880" s="25"/>
      <c r="D880" s="27"/>
      <c r="E880" s="24"/>
      <c r="F880" s="25"/>
      <c r="G880" s="25"/>
      <c r="H880" s="25"/>
      <c r="I880" s="25"/>
      <c r="J880" s="25"/>
      <c r="K880" s="11"/>
    </row>
    <row r="881" spans="1:11" s="5" customFormat="1" ht="15" customHeight="1" x14ac:dyDescent="0.35">
      <c r="A881" s="25"/>
      <c r="B881" s="25"/>
      <c r="C881" s="25"/>
      <c r="D881" s="25"/>
      <c r="E881" s="25"/>
      <c r="F881" s="25"/>
      <c r="G881" s="25"/>
      <c r="H881" s="25"/>
      <c r="I881" s="25"/>
      <c r="J881" s="25"/>
      <c r="K881" s="11"/>
    </row>
    <row r="882" spans="1:11" x14ac:dyDescent="0.45">
      <c r="A882" s="78" t="s">
        <v>379</v>
      </c>
      <c r="B882" s="78"/>
      <c r="C882" s="16" t="s">
        <v>8</v>
      </c>
      <c r="D882" s="78" t="s">
        <v>301</v>
      </c>
      <c r="E882" s="78"/>
      <c r="F882" s="19"/>
      <c r="G882" s="19"/>
      <c r="H882" s="19"/>
      <c r="I882" s="19"/>
      <c r="J882" s="20"/>
      <c r="K882" s="11"/>
    </row>
    <row r="883" spans="1:11" x14ac:dyDescent="0.45">
      <c r="A883" s="21" t="s">
        <v>58</v>
      </c>
      <c r="B883" s="48" t="s">
        <v>302</v>
      </c>
      <c r="C883" s="49" t="s">
        <v>12</v>
      </c>
      <c r="D883" s="80" t="s">
        <v>303</v>
      </c>
      <c r="E883" s="38"/>
      <c r="F883" s="36"/>
      <c r="G883" s="36"/>
      <c r="H883" s="36"/>
      <c r="I883" s="36"/>
      <c r="J883" s="26">
        <f>SUM(I885)</f>
        <v>9.9</v>
      </c>
      <c r="K883" s="11"/>
    </row>
    <row r="884" spans="1:11" ht="16.5" customHeight="1" x14ac:dyDescent="0.45">
      <c r="A884" s="36"/>
      <c r="B884" s="36"/>
      <c r="C884" s="36"/>
      <c r="D884" s="80"/>
      <c r="E884" s="38"/>
      <c r="F884" s="36"/>
      <c r="G884" s="36"/>
      <c r="H884" s="36"/>
      <c r="I884" s="36"/>
      <c r="J884" s="36"/>
      <c r="K884" s="11"/>
    </row>
    <row r="885" spans="1:11" ht="13.5" customHeight="1" x14ac:dyDescent="0.45">
      <c r="A885" s="25"/>
      <c r="B885" s="25"/>
      <c r="C885" s="25"/>
      <c r="D885" s="42" t="s">
        <v>304</v>
      </c>
      <c r="E885" s="28">
        <v>4</v>
      </c>
      <c r="F885" s="29">
        <v>1.5</v>
      </c>
      <c r="G885" s="29">
        <v>1.5</v>
      </c>
      <c r="H885" s="29">
        <v>1.1000000000000001</v>
      </c>
      <c r="I885" s="30">
        <f t="shared" ref="I885" si="36">OR(E885&lt;&gt;0,F885&lt;&gt;0,G885&lt;&gt;0,H885&lt;&gt;0)*(E885 + (E885 = 0))*(F885 + (F885 = 0))*(G885 + (G885 = 0))*(H885 + (H885 = 0))</f>
        <v>9.9</v>
      </c>
      <c r="J885" s="25"/>
      <c r="K885" s="11">
        <v>3.8</v>
      </c>
    </row>
    <row r="886" spans="1:11" ht="6" customHeight="1" x14ac:dyDescent="0.45">
      <c r="A886" s="31"/>
      <c r="B886" s="31"/>
      <c r="C886" s="31"/>
      <c r="D886" s="32"/>
      <c r="E886" s="33"/>
      <c r="F886" s="31"/>
      <c r="G886" s="31"/>
      <c r="H886" s="31"/>
      <c r="I886" s="31"/>
      <c r="J886" s="31"/>
      <c r="K886" s="11"/>
    </row>
    <row r="887" spans="1:11" ht="15" customHeight="1" x14ac:dyDescent="0.45">
      <c r="A887" s="21" t="s">
        <v>59</v>
      </c>
      <c r="B887" s="34" t="s">
        <v>305</v>
      </c>
      <c r="C887" s="49" t="s">
        <v>12</v>
      </c>
      <c r="D887" s="77" t="s">
        <v>306</v>
      </c>
      <c r="E887" s="38"/>
      <c r="F887" s="36"/>
      <c r="G887" s="36"/>
      <c r="H887" s="36"/>
      <c r="I887" s="36"/>
      <c r="J887" s="26">
        <f>SUM(I889:I890)</f>
        <v>30.72</v>
      </c>
      <c r="K887" s="11"/>
    </row>
    <row r="888" spans="1:11" ht="28.5" customHeight="1" x14ac:dyDescent="0.45">
      <c r="A888" s="36"/>
      <c r="B888" s="36"/>
      <c r="C888" s="36"/>
      <c r="D888" s="77"/>
      <c r="E888" s="38"/>
      <c r="F888" s="36"/>
      <c r="G888" s="36"/>
      <c r="H888" s="36"/>
      <c r="I888" s="36"/>
      <c r="J888" s="36"/>
      <c r="K888" s="11"/>
    </row>
    <row r="889" spans="1:11" ht="13.5" customHeight="1" x14ac:dyDescent="0.45">
      <c r="A889" s="25"/>
      <c r="B889" s="25"/>
      <c r="C889" s="25"/>
      <c r="D889" s="42" t="s">
        <v>304</v>
      </c>
      <c r="E889" s="28">
        <v>4</v>
      </c>
      <c r="F889" s="29">
        <v>1.5</v>
      </c>
      <c r="G889" s="29">
        <v>1.5</v>
      </c>
      <c r="H889" s="29">
        <v>0.6</v>
      </c>
      <c r="I889" s="30">
        <f t="shared" ref="I889" si="37">OR(E889&lt;&gt;0,F889&lt;&gt;0,G889&lt;&gt;0,H889&lt;&gt;0)*(E889 + (E889 = 0))*(F889 + (F889 = 0))*(G889 + (G889 = 0))*(H889 + (H889 = 0))</f>
        <v>5.3999999999999995</v>
      </c>
      <c r="J889" s="25"/>
      <c r="K889" s="11">
        <v>61.82</v>
      </c>
    </row>
    <row r="890" spans="1:11" ht="13.5" customHeight="1" x14ac:dyDescent="0.45">
      <c r="A890" s="25"/>
      <c r="B890" s="25"/>
      <c r="C890" s="25"/>
      <c r="D890" s="42" t="s">
        <v>557</v>
      </c>
      <c r="E890" s="28">
        <v>1</v>
      </c>
      <c r="F890" s="29">
        <v>105.5</v>
      </c>
      <c r="G890" s="29">
        <v>0.6</v>
      </c>
      <c r="H890" s="29">
        <v>0.4</v>
      </c>
      <c r="I890" s="30">
        <f t="shared" ref="I890" si="38">OR(E890&lt;&gt;0,F890&lt;&gt;0,G890&lt;&gt;0,H890&lt;&gt;0)*(E890 + (E890 = 0))*(F890 + (F890 = 0))*(G890 + (G890 = 0))*(H890 + (H890 = 0))</f>
        <v>25.32</v>
      </c>
      <c r="J890" s="25"/>
      <c r="K890" s="11"/>
    </row>
    <row r="891" spans="1:11" ht="6" customHeight="1" x14ac:dyDescent="0.45">
      <c r="A891" s="31"/>
      <c r="B891" s="31"/>
      <c r="C891" s="31"/>
      <c r="D891" s="32"/>
      <c r="E891" s="33"/>
      <c r="F891" s="31"/>
      <c r="G891" s="31"/>
      <c r="H891" s="31"/>
      <c r="I891" s="31"/>
      <c r="J891" s="31"/>
      <c r="K891" s="11"/>
    </row>
    <row r="892" spans="1:11" ht="15" customHeight="1" x14ac:dyDescent="0.45">
      <c r="A892" s="21" t="s">
        <v>60</v>
      </c>
      <c r="B892" s="34" t="s">
        <v>307</v>
      </c>
      <c r="C892" s="49" t="s">
        <v>12</v>
      </c>
      <c r="D892" s="77" t="s">
        <v>308</v>
      </c>
      <c r="E892" s="38"/>
      <c r="F892" s="36"/>
      <c r="G892" s="36"/>
      <c r="H892" s="36"/>
      <c r="I892" s="36"/>
      <c r="J892" s="26">
        <f>SUM(I894)</f>
        <v>3.6</v>
      </c>
      <c r="K892" s="11"/>
    </row>
    <row r="893" spans="1:11" ht="54" customHeight="1" x14ac:dyDescent="0.45">
      <c r="A893" s="36"/>
      <c r="B893" s="36"/>
      <c r="C893" s="36"/>
      <c r="D893" s="77"/>
      <c r="E893" s="38"/>
      <c r="F893" s="36"/>
      <c r="G893" s="36"/>
      <c r="H893" s="36"/>
      <c r="I893" s="36"/>
      <c r="J893" s="36"/>
      <c r="K893" s="11"/>
    </row>
    <row r="894" spans="1:11" ht="13.5" customHeight="1" x14ac:dyDescent="0.45">
      <c r="A894" s="25"/>
      <c r="B894" s="25"/>
      <c r="C894" s="25"/>
      <c r="D894" s="42" t="s">
        <v>304</v>
      </c>
      <c r="E894" s="28">
        <v>4</v>
      </c>
      <c r="F894" s="29">
        <v>1.5</v>
      </c>
      <c r="G894" s="29">
        <v>1.5</v>
      </c>
      <c r="H894" s="29">
        <v>0.4</v>
      </c>
      <c r="I894" s="30">
        <f t="shared" ref="I894" si="39">OR(E894&lt;&gt;0,F894&lt;&gt;0,G894&lt;&gt;0,H894&lt;&gt;0)*(E894 + (E894 = 0))*(F894 + (F894 = 0))*(G894 + (G894 = 0))*(H894 + (H894 = 0))</f>
        <v>3.6</v>
      </c>
      <c r="J894" s="25"/>
      <c r="K894" s="11">
        <v>31.47</v>
      </c>
    </row>
    <row r="895" spans="1:11" ht="6" customHeight="1" x14ac:dyDescent="0.45">
      <c r="A895" s="31"/>
      <c r="B895" s="31"/>
      <c r="C895" s="31"/>
      <c r="D895" s="32"/>
      <c r="E895" s="33"/>
      <c r="F895" s="31"/>
      <c r="G895" s="31"/>
      <c r="H895" s="31"/>
      <c r="I895" s="31"/>
      <c r="J895" s="31"/>
      <c r="K895" s="11"/>
    </row>
    <row r="896" spans="1:11" ht="15" customHeight="1" x14ac:dyDescent="0.45">
      <c r="A896" s="21" t="s">
        <v>61</v>
      </c>
      <c r="B896" s="34" t="s">
        <v>309</v>
      </c>
      <c r="C896" s="49" t="s">
        <v>12</v>
      </c>
      <c r="D896" s="77" t="s">
        <v>310</v>
      </c>
      <c r="E896" s="38"/>
      <c r="F896" s="36"/>
      <c r="G896" s="36"/>
      <c r="H896" s="36"/>
      <c r="I896" s="36"/>
      <c r="J896" s="26">
        <f>SUM(I898)</f>
        <v>0.9</v>
      </c>
      <c r="K896" s="11"/>
    </row>
    <row r="897" spans="1:11" ht="27" customHeight="1" x14ac:dyDescent="0.45">
      <c r="A897" s="36"/>
      <c r="B897" s="36"/>
      <c r="C897" s="36"/>
      <c r="D897" s="77"/>
      <c r="E897" s="38"/>
      <c r="F897" s="36"/>
      <c r="G897" s="36"/>
      <c r="H897" s="36"/>
      <c r="I897" s="36"/>
      <c r="J897" s="36"/>
      <c r="K897" s="11"/>
    </row>
    <row r="898" spans="1:11" ht="13.5" customHeight="1" x14ac:dyDescent="0.45">
      <c r="A898" s="25"/>
      <c r="B898" s="25"/>
      <c r="C898" s="25"/>
      <c r="D898" s="42" t="s">
        <v>304</v>
      </c>
      <c r="E898" s="28">
        <v>4</v>
      </c>
      <c r="F898" s="29">
        <v>1.5</v>
      </c>
      <c r="G898" s="29">
        <v>1.5</v>
      </c>
      <c r="H898" s="29">
        <v>0.1</v>
      </c>
      <c r="I898" s="30">
        <f t="shared" ref="I898" si="40">OR(E898&lt;&gt;0,F898&lt;&gt;0,G898&lt;&gt;0,H898&lt;&gt;0)*(E898 + (E898 = 0))*(F898 + (F898 = 0))*(G898 + (G898 = 0))*(H898 + (H898 = 0))</f>
        <v>0.9</v>
      </c>
      <c r="J898" s="25"/>
      <c r="K898" s="11">
        <v>52.09</v>
      </c>
    </row>
    <row r="899" spans="1:11" ht="6" customHeight="1" x14ac:dyDescent="0.45">
      <c r="A899" s="31"/>
      <c r="B899" s="31"/>
      <c r="C899" s="31"/>
      <c r="D899" s="32"/>
      <c r="E899" s="33"/>
      <c r="F899" s="31"/>
      <c r="G899" s="31"/>
      <c r="H899" s="31"/>
      <c r="I899" s="31"/>
      <c r="J899" s="31"/>
      <c r="K899" s="11"/>
    </row>
    <row r="900" spans="1:11" ht="15" customHeight="1" x14ac:dyDescent="0.45">
      <c r="A900" s="21" t="s">
        <v>62</v>
      </c>
      <c r="B900" s="34" t="s">
        <v>311</v>
      </c>
      <c r="C900" s="49" t="s">
        <v>0</v>
      </c>
      <c r="D900" s="77" t="s">
        <v>312</v>
      </c>
      <c r="E900" s="38"/>
      <c r="F900" s="36"/>
      <c r="G900" s="36"/>
      <c r="H900" s="36"/>
      <c r="I900" s="36"/>
      <c r="J900" s="26">
        <f>SUM(I902:I903)</f>
        <v>72.3</v>
      </c>
      <c r="K900" s="11"/>
    </row>
    <row r="901" spans="1:11" ht="27" customHeight="1" x14ac:dyDescent="0.45">
      <c r="A901" s="36"/>
      <c r="B901" s="36"/>
      <c r="C901" s="36"/>
      <c r="D901" s="77"/>
      <c r="E901" s="38"/>
      <c r="F901" s="36"/>
      <c r="G901" s="36"/>
      <c r="H901" s="36"/>
      <c r="I901" s="36"/>
      <c r="J901" s="36"/>
      <c r="K901" s="11"/>
    </row>
    <row r="902" spans="1:11" ht="13.5" customHeight="1" x14ac:dyDescent="0.45">
      <c r="A902" s="25"/>
      <c r="B902" s="25"/>
      <c r="C902" s="25"/>
      <c r="D902" s="42" t="s">
        <v>304</v>
      </c>
      <c r="E902" s="28">
        <v>4</v>
      </c>
      <c r="F902" s="29">
        <v>1.5</v>
      </c>
      <c r="G902" s="29">
        <v>1.5</v>
      </c>
      <c r="H902" s="29"/>
      <c r="I902" s="30">
        <f t="shared" ref="I902:I903" si="41">OR(E902&lt;&gt;0,F902&lt;&gt;0,G902&lt;&gt;0,H902&lt;&gt;0)*(E902 + (E902 = 0))*(F902 + (F902 = 0))*(G902 + (G902 = 0))*(H902 + (H902 = 0))</f>
        <v>9</v>
      </c>
      <c r="J902" s="25"/>
      <c r="K902" s="11">
        <v>6.68</v>
      </c>
    </row>
    <row r="903" spans="1:11" ht="13.5" customHeight="1" x14ac:dyDescent="0.45">
      <c r="A903" s="25"/>
      <c r="B903" s="25"/>
      <c r="C903" s="25"/>
      <c r="D903" s="42" t="s">
        <v>557</v>
      </c>
      <c r="E903" s="28">
        <v>1</v>
      </c>
      <c r="F903" s="29">
        <v>105.5</v>
      </c>
      <c r="G903" s="29">
        <v>0.6</v>
      </c>
      <c r="H903" s="29"/>
      <c r="I903" s="30">
        <f t="shared" si="41"/>
        <v>63.3</v>
      </c>
      <c r="J903" s="25"/>
      <c r="K903" s="11"/>
    </row>
    <row r="904" spans="1:11" ht="6" customHeight="1" x14ac:dyDescent="0.45">
      <c r="A904" s="31"/>
      <c r="B904" s="31"/>
      <c r="C904" s="31"/>
      <c r="D904" s="32"/>
      <c r="E904" s="33"/>
      <c r="F904" s="31"/>
      <c r="G904" s="31"/>
      <c r="H904" s="31"/>
      <c r="I904" s="31"/>
      <c r="J904" s="31"/>
      <c r="K904" s="11"/>
    </row>
    <row r="905" spans="1:11" ht="15" customHeight="1" x14ac:dyDescent="0.45">
      <c r="A905" s="21" t="s">
        <v>63</v>
      </c>
      <c r="B905" s="34" t="s">
        <v>345</v>
      </c>
      <c r="C905" s="49" t="s">
        <v>1</v>
      </c>
      <c r="D905" s="77" t="s">
        <v>458</v>
      </c>
      <c r="E905" s="38"/>
      <c r="F905" s="36"/>
      <c r="G905" s="36"/>
      <c r="H905" s="36"/>
      <c r="I905" s="36"/>
      <c r="J905" s="26">
        <f>SUM(I907)</f>
        <v>4</v>
      </c>
      <c r="K905" s="11"/>
    </row>
    <row r="906" spans="1:11" ht="45.75" customHeight="1" x14ac:dyDescent="0.45">
      <c r="A906" s="36"/>
      <c r="B906" s="36"/>
      <c r="C906" s="36"/>
      <c r="D906" s="77"/>
      <c r="E906" s="38"/>
      <c r="F906" s="36"/>
      <c r="G906" s="36"/>
      <c r="H906" s="36"/>
      <c r="I906" s="36"/>
      <c r="J906" s="36"/>
      <c r="K906" s="11"/>
    </row>
    <row r="907" spans="1:11" ht="13.5" customHeight="1" x14ac:dyDescent="0.45">
      <c r="A907" s="25"/>
      <c r="B907" s="25"/>
      <c r="C907" s="25"/>
      <c r="D907" s="42"/>
      <c r="E907" s="28">
        <v>4</v>
      </c>
      <c r="F907" s="29">
        <v>0</v>
      </c>
      <c r="G907" s="29">
        <v>0</v>
      </c>
      <c r="H907" s="29">
        <v>0</v>
      </c>
      <c r="I907" s="30">
        <f>OR(E907&lt;&gt;0,F907&lt;&gt;0,G907&lt;&gt;0,H907&lt;&gt;0)*(E907 + (E907 = 0))*(F907 + (F907 = 0))*(G907 + (G907 = 0))*(H907 + (H907 = 0))</f>
        <v>4</v>
      </c>
      <c r="J907" s="25"/>
      <c r="K907" s="11">
        <v>130.80000000000001</v>
      </c>
    </row>
    <row r="908" spans="1:11" ht="6" customHeight="1" x14ac:dyDescent="0.45">
      <c r="A908" s="31"/>
      <c r="B908" s="31"/>
      <c r="C908" s="31"/>
      <c r="D908" s="32"/>
      <c r="E908" s="33"/>
      <c r="F908" s="31"/>
      <c r="G908" s="31"/>
      <c r="H908" s="31"/>
      <c r="I908" s="31"/>
      <c r="J908" s="31"/>
      <c r="K908" s="11"/>
    </row>
    <row r="909" spans="1:11" x14ac:dyDescent="0.45">
      <c r="A909" s="21" t="s">
        <v>64</v>
      </c>
      <c r="B909" s="34" t="s">
        <v>366</v>
      </c>
      <c r="C909" s="23" t="s">
        <v>1</v>
      </c>
      <c r="D909" s="77" t="s">
        <v>367</v>
      </c>
      <c r="E909" s="24"/>
      <c r="F909" s="25"/>
      <c r="G909" s="25"/>
      <c r="H909" s="25"/>
      <c r="I909" s="25"/>
      <c r="J909" s="26">
        <f>I911</f>
        <v>4</v>
      </c>
      <c r="K909" s="11"/>
    </row>
    <row r="910" spans="1:11" ht="44.25" customHeight="1" x14ac:dyDescent="0.45">
      <c r="A910" s="25"/>
      <c r="B910" s="25"/>
      <c r="C910" s="25"/>
      <c r="D910" s="77"/>
      <c r="E910" s="24"/>
      <c r="F910" s="25"/>
      <c r="G910" s="25"/>
      <c r="H910" s="25"/>
      <c r="I910" s="25"/>
      <c r="J910" s="25"/>
      <c r="K910" s="11"/>
    </row>
    <row r="911" spans="1:11" x14ac:dyDescent="0.45">
      <c r="A911" s="25"/>
      <c r="B911" s="25"/>
      <c r="C911" s="25"/>
      <c r="D911" s="27"/>
      <c r="E911" s="28">
        <v>4</v>
      </c>
      <c r="F911" s="29">
        <v>0</v>
      </c>
      <c r="G911" s="29">
        <v>0</v>
      </c>
      <c r="H911" s="29">
        <v>0</v>
      </c>
      <c r="I911" s="30">
        <f>OR(E911&lt;&gt;0,F911&lt;&gt;0,G911&lt;&gt;0,H911&lt;&gt;0)*(E911 + (E911 = 0))*(F911 + (F911 = 0))*(G911 + (G911 = 0))*(H911 + (H911 = 0))</f>
        <v>4</v>
      </c>
      <c r="J911" s="30"/>
      <c r="K911" s="11">
        <v>39.369999999999997</v>
      </c>
    </row>
    <row r="912" spans="1:11" ht="6" customHeight="1" x14ac:dyDescent="0.45">
      <c r="A912" s="31"/>
      <c r="B912" s="31"/>
      <c r="C912" s="31"/>
      <c r="D912" s="32"/>
      <c r="E912" s="33"/>
      <c r="F912" s="31"/>
      <c r="G912" s="31"/>
      <c r="H912" s="31"/>
      <c r="I912" s="31"/>
      <c r="J912" s="31"/>
      <c r="K912" s="11"/>
    </row>
    <row r="913" spans="1:11" x14ac:dyDescent="0.45">
      <c r="A913" s="21" t="s">
        <v>65</v>
      </c>
      <c r="B913" s="34" t="s">
        <v>459</v>
      </c>
      <c r="C913" s="23" t="s">
        <v>2</v>
      </c>
      <c r="D913" s="77" t="s">
        <v>460</v>
      </c>
      <c r="E913" s="24"/>
      <c r="F913" s="25"/>
      <c r="G913" s="25"/>
      <c r="H913" s="25"/>
      <c r="I913" s="25"/>
      <c r="J913" s="26">
        <f>I915</f>
        <v>8</v>
      </c>
      <c r="K913" s="11"/>
    </row>
    <row r="914" spans="1:11" ht="15" customHeight="1" x14ac:dyDescent="0.45">
      <c r="A914" s="25"/>
      <c r="B914" s="25"/>
      <c r="C914" s="25"/>
      <c r="D914" s="77"/>
      <c r="E914" s="24"/>
      <c r="F914" s="25"/>
      <c r="G914" s="25"/>
      <c r="H914" s="25"/>
      <c r="I914" s="25"/>
      <c r="J914" s="25"/>
      <c r="K914" s="11"/>
    </row>
    <row r="915" spans="1:11" x14ac:dyDescent="0.45">
      <c r="A915" s="25"/>
      <c r="B915" s="25"/>
      <c r="C915" s="25"/>
      <c r="D915" s="27"/>
      <c r="E915" s="28">
        <v>4</v>
      </c>
      <c r="F915" s="29">
        <v>2</v>
      </c>
      <c r="G915" s="29">
        <v>0</v>
      </c>
      <c r="H915" s="29">
        <v>0</v>
      </c>
      <c r="I915" s="30">
        <f>OR(E915&lt;&gt;0,F915&lt;&gt;0,G915&lt;&gt;0,H915&lt;&gt;0)*(E915 + (E915 = 0))*(F915 + (F915 = 0))*(G915 + (G915 = 0))*(H915 + (H915 = 0))</f>
        <v>8</v>
      </c>
      <c r="J915" s="30"/>
      <c r="K915" s="11">
        <v>19.04</v>
      </c>
    </row>
    <row r="916" spans="1:11" ht="6" customHeight="1" x14ac:dyDescent="0.45">
      <c r="A916" s="31"/>
      <c r="B916" s="31"/>
      <c r="C916" s="31"/>
      <c r="D916" s="32"/>
      <c r="E916" s="33"/>
      <c r="F916" s="31"/>
      <c r="G916" s="31"/>
      <c r="H916" s="31"/>
      <c r="I916" s="31"/>
      <c r="J916" s="31"/>
      <c r="K916" s="11"/>
    </row>
    <row r="917" spans="1:11" x14ac:dyDescent="0.45">
      <c r="A917" s="21" t="s">
        <v>73</v>
      </c>
      <c r="B917" s="34" t="s">
        <v>461</v>
      </c>
      <c r="C917" s="23" t="s">
        <v>1</v>
      </c>
      <c r="D917" s="77" t="s">
        <v>498</v>
      </c>
      <c r="E917" s="24"/>
      <c r="F917" s="25"/>
      <c r="G917" s="25"/>
      <c r="H917" s="25"/>
      <c r="I917" s="25"/>
      <c r="J917" s="26">
        <f>I919</f>
        <v>25</v>
      </c>
      <c r="K917" s="11"/>
    </row>
    <row r="918" spans="1:11" ht="66.75" customHeight="1" x14ac:dyDescent="0.45">
      <c r="A918" s="25"/>
      <c r="B918" s="25"/>
      <c r="C918" s="25"/>
      <c r="D918" s="77"/>
      <c r="E918" s="24"/>
      <c r="F918" s="25"/>
      <c r="G918" s="25"/>
      <c r="H918" s="25"/>
      <c r="I918" s="25"/>
      <c r="J918" s="25"/>
      <c r="K918" s="11"/>
    </row>
    <row r="919" spans="1:11" x14ac:dyDescent="0.45">
      <c r="A919" s="25"/>
      <c r="B919" s="25"/>
      <c r="C919" s="25"/>
      <c r="D919" s="27"/>
      <c r="E919" s="28">
        <v>25</v>
      </c>
      <c r="F919" s="29">
        <v>0</v>
      </c>
      <c r="G919" s="29">
        <v>0</v>
      </c>
      <c r="H919" s="29">
        <v>0</v>
      </c>
      <c r="I919" s="30">
        <f>OR(E919&lt;&gt;0,F919&lt;&gt;0,G919&lt;&gt;0,H919&lt;&gt;0)*(E919 + (E919 = 0))*(F919 + (F919 = 0))*(G919 + (G919 = 0))*(H919 + (H919 = 0))</f>
        <v>25</v>
      </c>
      <c r="J919" s="30"/>
      <c r="K919" s="11">
        <v>8.7799999999999994</v>
      </c>
    </row>
    <row r="920" spans="1:11" ht="6" customHeight="1" x14ac:dyDescent="0.45">
      <c r="A920" s="31"/>
      <c r="B920" s="31"/>
      <c r="C920" s="31"/>
      <c r="D920" s="32"/>
      <c r="E920" s="33"/>
      <c r="F920" s="31"/>
      <c r="G920" s="31"/>
      <c r="H920" s="31"/>
      <c r="I920" s="31"/>
      <c r="J920" s="31"/>
      <c r="K920" s="11"/>
    </row>
    <row r="921" spans="1:11" ht="15" customHeight="1" x14ac:dyDescent="0.45">
      <c r="A921" s="21" t="s">
        <v>75</v>
      </c>
      <c r="B921" s="34"/>
      <c r="C921" s="23" t="s">
        <v>9</v>
      </c>
      <c r="D921" s="77" t="s">
        <v>485</v>
      </c>
      <c r="E921" s="24"/>
      <c r="F921" s="25"/>
      <c r="G921" s="25"/>
      <c r="H921" s="25"/>
      <c r="I921" s="25"/>
      <c r="J921" s="26">
        <f>I923</f>
        <v>1</v>
      </c>
      <c r="K921" s="11"/>
    </row>
    <row r="922" spans="1:11" ht="16.5" customHeight="1" x14ac:dyDescent="0.45">
      <c r="A922" s="25"/>
      <c r="B922" s="25"/>
      <c r="C922" s="25"/>
      <c r="D922" s="77"/>
      <c r="E922" s="24"/>
      <c r="F922" s="25"/>
      <c r="G922" s="25"/>
      <c r="H922" s="25"/>
      <c r="I922" s="25"/>
      <c r="J922" s="25"/>
      <c r="K922" s="11"/>
    </row>
    <row r="923" spans="1:11" x14ac:dyDescent="0.45">
      <c r="A923" s="25"/>
      <c r="B923" s="25"/>
      <c r="C923" s="25"/>
      <c r="D923" s="27"/>
      <c r="E923" s="28">
        <v>1</v>
      </c>
      <c r="F923" s="29">
        <v>0</v>
      </c>
      <c r="G923" s="29">
        <v>0</v>
      </c>
      <c r="H923" s="29">
        <v>0</v>
      </c>
      <c r="I923" s="30">
        <f>OR(E923&lt;&gt;0,F923&lt;&gt;0,G923&lt;&gt;0,H923&lt;&gt;0)*(E923 + (E923 = 0))*(F923 + (F923 = 0))*(G923 + (G923 = 0))*(H923 + (H923 = 0))</f>
        <v>1</v>
      </c>
      <c r="J923" s="30"/>
      <c r="K923" s="11">
        <v>2950</v>
      </c>
    </row>
    <row r="924" spans="1:11" ht="6" customHeight="1" x14ac:dyDescent="0.45">
      <c r="A924" s="31"/>
      <c r="B924" s="31"/>
      <c r="C924" s="31"/>
      <c r="D924" s="32"/>
      <c r="E924" s="33"/>
      <c r="F924" s="31"/>
      <c r="G924" s="31"/>
      <c r="H924" s="31"/>
      <c r="I924" s="31"/>
      <c r="J924" s="31"/>
      <c r="K924" s="11"/>
    </row>
    <row r="925" spans="1:11" x14ac:dyDescent="0.45">
      <c r="A925" s="21" t="s">
        <v>74</v>
      </c>
      <c r="B925" s="34"/>
      <c r="C925" s="23"/>
      <c r="D925" s="77" t="s">
        <v>362</v>
      </c>
      <c r="E925" s="24"/>
      <c r="F925" s="25"/>
      <c r="G925" s="25"/>
      <c r="H925" s="25"/>
      <c r="I925" s="25"/>
      <c r="J925" s="26"/>
      <c r="K925" s="11"/>
    </row>
    <row r="926" spans="1:11" ht="32.25" customHeight="1" x14ac:dyDescent="0.45">
      <c r="A926" s="25"/>
      <c r="B926" s="25"/>
      <c r="C926" s="25"/>
      <c r="D926" s="77"/>
      <c r="E926" s="24"/>
      <c r="F926" s="25"/>
      <c r="G926" s="25"/>
      <c r="H926" s="25"/>
      <c r="I926" s="25"/>
      <c r="J926" s="25"/>
      <c r="K926" s="11"/>
    </row>
    <row r="927" spans="1:11" x14ac:dyDescent="0.45">
      <c r="A927" s="25"/>
      <c r="B927" s="34" t="s">
        <v>349</v>
      </c>
      <c r="C927" s="23" t="s">
        <v>1</v>
      </c>
      <c r="D927" s="77" t="s">
        <v>350</v>
      </c>
      <c r="E927" s="28"/>
      <c r="F927" s="29"/>
      <c r="G927" s="29"/>
      <c r="H927" s="29"/>
      <c r="I927" s="30"/>
      <c r="J927" s="23"/>
      <c r="K927" s="11"/>
    </row>
    <row r="928" spans="1:11" ht="40.5" customHeight="1" x14ac:dyDescent="0.45">
      <c r="A928" s="25"/>
      <c r="B928" s="25"/>
      <c r="C928" s="23"/>
      <c r="D928" s="77"/>
      <c r="E928" s="28"/>
      <c r="F928" s="29"/>
      <c r="G928" s="29"/>
      <c r="H928" s="29"/>
      <c r="I928" s="30"/>
      <c r="J928" s="23"/>
      <c r="K928" s="11"/>
    </row>
    <row r="929" spans="1:11" x14ac:dyDescent="0.45">
      <c r="A929" s="25"/>
      <c r="B929" s="25"/>
      <c r="C929" s="23"/>
      <c r="D929" s="65"/>
      <c r="E929" s="28">
        <v>4</v>
      </c>
      <c r="F929" s="29">
        <v>0</v>
      </c>
      <c r="G929" s="29">
        <v>0</v>
      </c>
      <c r="H929" s="29">
        <v>0</v>
      </c>
      <c r="I929" s="30">
        <f t="shared" ref="I929" si="42">OR(E929&lt;&gt;0,F929&lt;&gt;0,G929&lt;&gt;0,H929&lt;&gt;0)*(E929 + (E929 = 0))*(F929 + (F929 = 0))*(G929 + (G929 = 0))*(H929 + (H929 = 0))</f>
        <v>4</v>
      </c>
      <c r="J929" s="23"/>
      <c r="K929" s="11" t="s">
        <v>351</v>
      </c>
    </row>
    <row r="930" spans="1:11" x14ac:dyDescent="0.45">
      <c r="A930" s="25"/>
      <c r="B930" s="34"/>
      <c r="C930" s="23" t="s">
        <v>1</v>
      </c>
      <c r="D930" s="77" t="s">
        <v>352</v>
      </c>
      <c r="E930" s="28"/>
      <c r="F930" s="29"/>
      <c r="G930" s="29"/>
      <c r="H930" s="29"/>
      <c r="I930" s="30"/>
      <c r="J930" s="23"/>
      <c r="K930" s="11"/>
    </row>
    <row r="931" spans="1:11" ht="39.75" customHeight="1" x14ac:dyDescent="0.45">
      <c r="A931" s="25"/>
      <c r="B931" s="25"/>
      <c r="C931" s="23"/>
      <c r="D931" s="77"/>
      <c r="E931" s="28"/>
      <c r="F931" s="29"/>
      <c r="G931" s="29"/>
      <c r="H931" s="29"/>
      <c r="I931" s="30"/>
      <c r="J931" s="23"/>
      <c r="K931" s="11"/>
    </row>
    <row r="932" spans="1:11" x14ac:dyDescent="0.45">
      <c r="A932" s="25"/>
      <c r="B932" s="25"/>
      <c r="C932" s="23"/>
      <c r="D932" s="65"/>
      <c r="E932" s="28">
        <v>6</v>
      </c>
      <c r="F932" s="29">
        <v>0</v>
      </c>
      <c r="G932" s="29">
        <v>0</v>
      </c>
      <c r="H932" s="29">
        <v>0</v>
      </c>
      <c r="I932" s="30">
        <f t="shared" ref="I932" si="43">OR(E932&lt;&gt;0,F932&lt;&gt;0,G932&lt;&gt;0,H932&lt;&gt;0)*(E932 + (E932 = 0))*(F932 + (F932 = 0))*(G932 + (G932 = 0))*(H932 + (H932 = 0))</f>
        <v>6</v>
      </c>
      <c r="J932" s="23"/>
      <c r="K932" s="11">
        <v>72</v>
      </c>
    </row>
    <row r="933" spans="1:11" x14ac:dyDescent="0.45">
      <c r="A933" s="25"/>
      <c r="B933" s="34" t="s">
        <v>353</v>
      </c>
      <c r="C933" s="23" t="s">
        <v>1</v>
      </c>
      <c r="D933" s="77" t="s">
        <v>354</v>
      </c>
      <c r="E933" s="28"/>
      <c r="F933" s="29"/>
      <c r="G933" s="29"/>
      <c r="H933" s="29"/>
      <c r="I933" s="30"/>
      <c r="J933" s="23"/>
      <c r="K933" s="11"/>
    </row>
    <row r="934" spans="1:11" ht="27" customHeight="1" x14ac:dyDescent="0.45">
      <c r="A934" s="25"/>
      <c r="B934" s="25"/>
      <c r="C934" s="23"/>
      <c r="D934" s="77"/>
      <c r="E934" s="28"/>
      <c r="F934" s="29"/>
      <c r="G934" s="29"/>
      <c r="H934" s="29"/>
      <c r="I934" s="30"/>
      <c r="J934" s="23"/>
      <c r="K934" s="11"/>
    </row>
    <row r="935" spans="1:11" x14ac:dyDescent="0.45">
      <c r="A935" s="25"/>
      <c r="B935" s="25"/>
      <c r="C935" s="23"/>
      <c r="D935" s="65"/>
      <c r="E935" s="28">
        <v>4</v>
      </c>
      <c r="F935" s="29">
        <v>2</v>
      </c>
      <c r="G935" s="29">
        <v>0</v>
      </c>
      <c r="H935" s="29">
        <v>0</v>
      </c>
      <c r="I935" s="30">
        <f t="shared" ref="I935" si="44">OR(E935&lt;&gt;0,F935&lt;&gt;0,G935&lt;&gt;0,H935&lt;&gt;0)*(E935 + (E935 = 0))*(F935 + (F935 = 0))*(G935 + (G935 = 0))*(H935 + (H935 = 0))</f>
        <v>8</v>
      </c>
      <c r="J935" s="23"/>
      <c r="K935" s="11" t="s">
        <v>355</v>
      </c>
    </row>
    <row r="936" spans="1:11" x14ac:dyDescent="0.45">
      <c r="A936" s="25"/>
      <c r="B936" s="34" t="s">
        <v>346</v>
      </c>
      <c r="C936" s="23" t="s">
        <v>0</v>
      </c>
      <c r="D936" s="77" t="s">
        <v>347</v>
      </c>
      <c r="E936" s="28"/>
      <c r="F936" s="29"/>
      <c r="G936" s="29"/>
      <c r="H936" s="29"/>
      <c r="I936" s="30"/>
      <c r="J936" s="23"/>
      <c r="K936" s="11"/>
    </row>
    <row r="937" spans="1:11" ht="26.25" customHeight="1" x14ac:dyDescent="0.45">
      <c r="A937" s="25"/>
      <c r="B937" s="25"/>
      <c r="C937" s="23"/>
      <c r="D937" s="77"/>
      <c r="E937" s="28"/>
      <c r="F937" s="29"/>
      <c r="G937" s="29"/>
      <c r="H937" s="29"/>
      <c r="I937" s="30"/>
      <c r="J937" s="23"/>
      <c r="K937" s="11"/>
    </row>
    <row r="938" spans="1:11" x14ac:dyDescent="0.45">
      <c r="A938" s="25"/>
      <c r="B938" s="25"/>
      <c r="C938" s="23"/>
      <c r="D938" s="66"/>
      <c r="E938" s="28">
        <v>4</v>
      </c>
      <c r="F938" s="29">
        <v>1.5</v>
      </c>
      <c r="G938" s="29">
        <v>1.5</v>
      </c>
      <c r="H938" s="29">
        <v>0</v>
      </c>
      <c r="I938" s="30">
        <f t="shared" ref="I938" si="45">OR(E938&lt;&gt;0,F938&lt;&gt;0,G938&lt;&gt;0,H938&lt;&gt;0)*(E938 + (E938 = 0))*(F938 + (F938 = 0))*(G938 + (G938 = 0))*(H938 + (H938 = 0))</f>
        <v>9</v>
      </c>
      <c r="J938" s="23"/>
      <c r="K938" s="11" t="s">
        <v>348</v>
      </c>
    </row>
    <row r="939" spans="1:11" x14ac:dyDescent="0.45">
      <c r="A939" s="25"/>
      <c r="B939" s="34" t="s">
        <v>356</v>
      </c>
      <c r="C939" s="23" t="s">
        <v>0</v>
      </c>
      <c r="D939" s="77" t="s">
        <v>357</v>
      </c>
      <c r="E939" s="28"/>
      <c r="F939" s="29"/>
      <c r="G939" s="29"/>
      <c r="H939" s="29"/>
      <c r="I939" s="30"/>
      <c r="J939" s="23"/>
      <c r="K939" s="11"/>
    </row>
    <row r="940" spans="1:11" ht="15.75" customHeight="1" x14ac:dyDescent="0.45">
      <c r="A940" s="25"/>
      <c r="B940" s="25"/>
      <c r="C940" s="23"/>
      <c r="D940" s="77"/>
      <c r="E940" s="28"/>
      <c r="F940" s="29"/>
      <c r="G940" s="29"/>
      <c r="H940" s="29"/>
      <c r="I940" s="30"/>
      <c r="J940" s="23"/>
      <c r="K940" s="11"/>
    </row>
    <row r="941" spans="1:11" x14ac:dyDescent="0.45">
      <c r="A941" s="25"/>
      <c r="B941" s="25"/>
      <c r="C941" s="23"/>
      <c r="D941" s="66"/>
      <c r="E941" s="67">
        <v>12</v>
      </c>
      <c r="F941" s="29">
        <v>1.5</v>
      </c>
      <c r="G941" s="29">
        <v>1.5</v>
      </c>
      <c r="H941" s="29">
        <v>0</v>
      </c>
      <c r="I941" s="30">
        <f t="shared" ref="I941" si="46">OR(E941&lt;&gt;0,F941&lt;&gt;0,G941&lt;&gt;0,H941&lt;&gt;0)*(E941 + (E941 = 0))*(F941 + (F941 = 0))*(G941 + (G941 = 0))*(H941 + (H941 = 0))</f>
        <v>27</v>
      </c>
      <c r="J941" s="23"/>
      <c r="K941" s="11" t="s">
        <v>358</v>
      </c>
    </row>
    <row r="942" spans="1:11" x14ac:dyDescent="0.45">
      <c r="A942" s="25"/>
      <c r="B942" s="34" t="s">
        <v>311</v>
      </c>
      <c r="C942" s="23" t="s">
        <v>0</v>
      </c>
      <c r="D942" s="77" t="s">
        <v>359</v>
      </c>
      <c r="E942" s="28"/>
      <c r="F942" s="29"/>
      <c r="G942" s="29"/>
      <c r="H942" s="29"/>
      <c r="I942" s="30"/>
      <c r="J942" s="23"/>
      <c r="K942" s="11"/>
    </row>
    <row r="943" spans="1:11" ht="28.5" customHeight="1" x14ac:dyDescent="0.45">
      <c r="A943" s="25"/>
      <c r="B943" s="25"/>
      <c r="C943" s="23"/>
      <c r="D943" s="77"/>
      <c r="E943" s="28"/>
      <c r="F943" s="29"/>
      <c r="G943" s="29"/>
      <c r="H943" s="29"/>
      <c r="I943" s="30"/>
      <c r="J943" s="23"/>
      <c r="K943" s="11"/>
    </row>
    <row r="944" spans="1:11" x14ac:dyDescent="0.45">
      <c r="A944" s="25"/>
      <c r="B944" s="25"/>
      <c r="C944" s="23"/>
      <c r="D944" s="66"/>
      <c r="E944" s="28">
        <v>4</v>
      </c>
      <c r="F944" s="29">
        <v>1.5</v>
      </c>
      <c r="G944" s="29">
        <v>1.5</v>
      </c>
      <c r="H944" s="29">
        <v>0</v>
      </c>
      <c r="I944" s="30">
        <f t="shared" ref="I944" si="47">OR(E944&lt;&gt;0,F944&lt;&gt;0,G944&lt;&gt;0,H944&lt;&gt;0)*(E944 + (E944 = 0))*(F944 + (F944 = 0))*(G944 + (G944 = 0))*(H944 + (H944 = 0))</f>
        <v>9</v>
      </c>
      <c r="J944" s="23"/>
      <c r="K944" s="11" t="s">
        <v>360</v>
      </c>
    </row>
    <row r="945" spans="1:11" x14ac:dyDescent="0.45">
      <c r="A945" s="25"/>
      <c r="B945" s="34"/>
      <c r="C945" s="23" t="s">
        <v>1</v>
      </c>
      <c r="D945" s="77" t="s">
        <v>363</v>
      </c>
      <c r="E945" s="28"/>
      <c r="F945" s="29"/>
      <c r="G945" s="29"/>
      <c r="H945" s="29"/>
      <c r="I945" s="30"/>
      <c r="J945" s="23"/>
      <c r="K945" s="11"/>
    </row>
    <row r="946" spans="1:11" ht="39.75" customHeight="1" x14ac:dyDescent="0.45">
      <c r="A946" s="25"/>
      <c r="B946" s="25"/>
      <c r="C946" s="23"/>
      <c r="D946" s="77"/>
      <c r="E946" s="28"/>
      <c r="F946" s="29"/>
      <c r="G946" s="29"/>
      <c r="H946" s="29"/>
      <c r="I946" s="30"/>
      <c r="J946" s="23"/>
      <c r="K946" s="11"/>
    </row>
    <row r="947" spans="1:11" x14ac:dyDescent="0.45">
      <c r="A947" s="25"/>
      <c r="B947" s="25"/>
      <c r="C947" s="23"/>
      <c r="D947" s="65"/>
      <c r="E947" s="28">
        <v>6</v>
      </c>
      <c r="F947" s="29">
        <v>0</v>
      </c>
      <c r="G947" s="29">
        <v>0</v>
      </c>
      <c r="H947" s="29">
        <v>0</v>
      </c>
      <c r="I947" s="30">
        <f t="shared" ref="I947" si="48">OR(E947&lt;&gt;0,F947&lt;&gt;0,G947&lt;&gt;0,H947&lt;&gt;0)*(E947 + (E947 = 0))*(F947 + (F947 = 0))*(G947 + (G947 = 0))*(H947 + (H947 = 0))</f>
        <v>6</v>
      </c>
      <c r="J947" s="23"/>
      <c r="K947" s="11">
        <v>72</v>
      </c>
    </row>
    <row r="948" spans="1:11" x14ac:dyDescent="0.45">
      <c r="A948" s="25"/>
      <c r="B948" s="34"/>
      <c r="C948" s="23" t="s">
        <v>0</v>
      </c>
      <c r="D948" s="77" t="s">
        <v>364</v>
      </c>
      <c r="E948" s="28"/>
      <c r="F948" s="29"/>
      <c r="G948" s="29"/>
      <c r="H948" s="29"/>
      <c r="I948" s="30"/>
      <c r="J948" s="23"/>
      <c r="K948" s="11"/>
    </row>
    <row r="949" spans="1:11" ht="27" customHeight="1" x14ac:dyDescent="0.45">
      <c r="A949" s="25"/>
      <c r="B949" s="25"/>
      <c r="C949" s="23"/>
      <c r="D949" s="77"/>
      <c r="E949" s="28"/>
      <c r="F949" s="29"/>
      <c r="G949" s="29"/>
      <c r="H949" s="29"/>
      <c r="I949" s="30"/>
      <c r="J949" s="23"/>
      <c r="K949" s="11"/>
    </row>
    <row r="950" spans="1:11" x14ac:dyDescent="0.45">
      <c r="A950" s="25"/>
      <c r="B950" s="25"/>
      <c r="C950" s="23"/>
      <c r="D950" s="65"/>
      <c r="E950" s="28">
        <v>2</v>
      </c>
      <c r="F950" s="29">
        <v>1.5</v>
      </c>
      <c r="G950" s="29">
        <v>3</v>
      </c>
      <c r="H950" s="29">
        <v>0</v>
      </c>
      <c r="I950" s="30">
        <f t="shared" ref="I950" si="49">OR(E950&lt;&gt;0,F950&lt;&gt;0,G950&lt;&gt;0,H950&lt;&gt;0)*(E950 + (E950 = 0))*(F950 + (F950 = 0))*(G950 + (G950 = 0))*(H950 + (H950 = 0))</f>
        <v>9</v>
      </c>
      <c r="J950" s="23"/>
      <c r="K950" s="11" t="s">
        <v>361</v>
      </c>
    </row>
    <row r="951" spans="1:11" x14ac:dyDescent="0.45">
      <c r="A951" s="25"/>
      <c r="B951" s="34"/>
      <c r="C951" s="23" t="s">
        <v>1</v>
      </c>
      <c r="D951" s="77" t="s">
        <v>365</v>
      </c>
      <c r="E951" s="28"/>
      <c r="F951" s="29"/>
      <c r="G951" s="29"/>
      <c r="H951" s="29"/>
      <c r="I951" s="30"/>
      <c r="J951" s="23"/>
      <c r="K951" s="11"/>
    </row>
    <row r="952" spans="1:11" ht="15.75" customHeight="1" x14ac:dyDescent="0.45">
      <c r="A952" s="25"/>
      <c r="B952" s="25"/>
      <c r="C952" s="23"/>
      <c r="D952" s="77"/>
      <c r="E952" s="28"/>
      <c r="F952" s="29"/>
      <c r="G952" s="29"/>
      <c r="H952" s="29"/>
      <c r="I952" s="30"/>
      <c r="J952" s="23"/>
      <c r="K952" s="11"/>
    </row>
    <row r="953" spans="1:11" x14ac:dyDescent="0.45">
      <c r="A953" s="25"/>
      <c r="B953" s="25"/>
      <c r="C953" s="23"/>
      <c r="D953" s="65"/>
      <c r="E953" s="28">
        <v>12</v>
      </c>
      <c r="F953" s="29">
        <v>0</v>
      </c>
      <c r="G953" s="29">
        <v>0</v>
      </c>
      <c r="H953" s="29">
        <v>0</v>
      </c>
      <c r="I953" s="30">
        <f t="shared" ref="I953" si="50">OR(E953&lt;&gt;0,F953&lt;&gt;0,G953&lt;&gt;0,H953&lt;&gt;0)*(E953 + (E953 = 0))*(F953 + (F953 = 0))*(G953 + (G953 = 0))*(H953 + (H953 = 0))</f>
        <v>12</v>
      </c>
      <c r="J953" s="23"/>
      <c r="K953" s="11">
        <v>105</v>
      </c>
    </row>
    <row r="954" spans="1:11" x14ac:dyDescent="0.45">
      <c r="A954" s="31"/>
      <c r="B954" s="31"/>
      <c r="C954" s="31"/>
      <c r="D954" s="32"/>
      <c r="E954" s="33"/>
      <c r="F954" s="31"/>
      <c r="G954" s="31"/>
      <c r="H954" s="31"/>
      <c r="I954" s="31"/>
      <c r="J954" s="31"/>
      <c r="K954" s="11"/>
    </row>
    <row r="955" spans="1:11" x14ac:dyDescent="0.45">
      <c r="A955" s="25"/>
      <c r="B955" s="25"/>
      <c r="C955" s="25"/>
      <c r="D955" s="27"/>
      <c r="E955" s="24"/>
      <c r="F955" s="25"/>
      <c r="G955" s="25"/>
      <c r="H955" s="25"/>
      <c r="I955" s="43" t="s">
        <v>380</v>
      </c>
      <c r="J955" s="29"/>
      <c r="K955" s="11"/>
    </row>
    <row r="956" spans="1:11" x14ac:dyDescent="0.45">
      <c r="A956" s="31"/>
      <c r="B956" s="31"/>
      <c r="C956" s="31"/>
      <c r="D956" s="32"/>
      <c r="E956" s="33"/>
      <c r="F956" s="31"/>
      <c r="G956" s="31"/>
      <c r="H956" s="31"/>
      <c r="I956" s="31"/>
      <c r="J956" s="31"/>
      <c r="K956" s="11"/>
    </row>
    <row r="957" spans="1:11" x14ac:dyDescent="0.45">
      <c r="A957" s="25"/>
      <c r="B957" s="25"/>
      <c r="C957" s="25"/>
      <c r="D957" s="27"/>
      <c r="E957" s="24"/>
      <c r="F957" s="25"/>
      <c r="G957" s="25"/>
      <c r="H957" s="25"/>
      <c r="I957" s="25"/>
      <c r="J957" s="25"/>
      <c r="K957" s="11"/>
    </row>
    <row r="958" spans="1:11" x14ac:dyDescent="0.45">
      <c r="A958" s="41"/>
      <c r="B958" s="41"/>
      <c r="C958" s="41"/>
      <c r="D958" s="41"/>
      <c r="E958" s="41"/>
      <c r="F958" s="41"/>
      <c r="G958" s="41"/>
      <c r="H958" s="41"/>
      <c r="I958" s="41"/>
      <c r="J958" s="41"/>
      <c r="K958" s="11"/>
    </row>
    <row r="959" spans="1:11" x14ac:dyDescent="0.45">
      <c r="A959" s="41"/>
      <c r="B959" s="41"/>
      <c r="C959" s="41"/>
      <c r="D959" s="41"/>
      <c r="E959" s="41"/>
      <c r="F959" s="41"/>
      <c r="G959" s="41"/>
      <c r="H959" s="41"/>
      <c r="I959" s="41"/>
      <c r="J959" s="41"/>
      <c r="K959" s="11"/>
    </row>
  </sheetData>
  <mergeCells count="222">
    <mergeCell ref="D939:D940"/>
    <mergeCell ref="D942:D943"/>
    <mergeCell ref="D945:D946"/>
    <mergeCell ref="D948:D949"/>
    <mergeCell ref="D951:D952"/>
    <mergeCell ref="D905:D906"/>
    <mergeCell ref="D909:D910"/>
    <mergeCell ref="D925:D926"/>
    <mergeCell ref="D927:D928"/>
    <mergeCell ref="D930:D931"/>
    <mergeCell ref="D933:D934"/>
    <mergeCell ref="D936:D937"/>
    <mergeCell ref="D913:D914"/>
    <mergeCell ref="D917:D918"/>
    <mergeCell ref="D921:D922"/>
    <mergeCell ref="D719:D720"/>
    <mergeCell ref="D883:D884"/>
    <mergeCell ref="D887:D888"/>
    <mergeCell ref="D892:D893"/>
    <mergeCell ref="D896:D897"/>
    <mergeCell ref="D900:D901"/>
    <mergeCell ref="A763:B763"/>
    <mergeCell ref="D763:E763"/>
    <mergeCell ref="D764:D765"/>
    <mergeCell ref="D768:D769"/>
    <mergeCell ref="D772:D773"/>
    <mergeCell ref="D776:D777"/>
    <mergeCell ref="D782:D783"/>
    <mergeCell ref="D786:D787"/>
    <mergeCell ref="D799:D800"/>
    <mergeCell ref="D811:D812"/>
    <mergeCell ref="D815:D816"/>
    <mergeCell ref="D819:D820"/>
    <mergeCell ref="D823:D824"/>
    <mergeCell ref="D806:D807"/>
    <mergeCell ref="D831:D832"/>
    <mergeCell ref="D835:D836"/>
    <mergeCell ref="D839:D840"/>
    <mergeCell ref="D793:D794"/>
    <mergeCell ref="D468:D469"/>
    <mergeCell ref="D380:D381"/>
    <mergeCell ref="D393:D394"/>
    <mergeCell ref="D388:E388"/>
    <mergeCell ref="D389:D390"/>
    <mergeCell ref="D430:D431"/>
    <mergeCell ref="D407:D408"/>
    <mergeCell ref="D447:D448"/>
    <mergeCell ref="A882:B882"/>
    <mergeCell ref="D882:E882"/>
    <mergeCell ref="D540:E540"/>
    <mergeCell ref="D562:D563"/>
    <mergeCell ref="D566:D567"/>
    <mergeCell ref="D524:D525"/>
    <mergeCell ref="D472:D473"/>
    <mergeCell ref="D476:D477"/>
    <mergeCell ref="D508:D509"/>
    <mergeCell ref="D452:D453"/>
    <mergeCell ref="D855:D856"/>
    <mergeCell ref="D859:D860"/>
    <mergeCell ref="D863:D864"/>
    <mergeCell ref="D869:D870"/>
    <mergeCell ref="D676:D677"/>
    <mergeCell ref="D689:D690"/>
    <mergeCell ref="D411:D412"/>
    <mergeCell ref="D731:D732"/>
    <mergeCell ref="D727:D728"/>
    <mergeCell ref="D735:D736"/>
    <mergeCell ref="D739:D740"/>
    <mergeCell ref="D723:D724"/>
    <mergeCell ref="D743:D744"/>
    <mergeCell ref="D747:D748"/>
    <mergeCell ref="A367:B367"/>
    <mergeCell ref="D367:E367"/>
    <mergeCell ref="A388:B388"/>
    <mergeCell ref="A492:B492"/>
    <mergeCell ref="D492:E492"/>
    <mergeCell ref="D493:D494"/>
    <mergeCell ref="D498:D499"/>
    <mergeCell ref="D503:D504"/>
    <mergeCell ref="D464:D465"/>
    <mergeCell ref="D480:D481"/>
    <mergeCell ref="D415:D416"/>
    <mergeCell ref="D437:D438"/>
    <mergeCell ref="D456:D457"/>
    <mergeCell ref="D426:D427"/>
    <mergeCell ref="D484:D485"/>
    <mergeCell ref="D372:D373"/>
    <mergeCell ref="D155:D156"/>
    <mergeCell ref="D160:D161"/>
    <mergeCell ref="D119:D120"/>
    <mergeCell ref="D751:D752"/>
    <mergeCell ref="D755:D756"/>
    <mergeCell ref="D843:D844"/>
    <mergeCell ref="D847:D848"/>
    <mergeCell ref="D851:D852"/>
    <mergeCell ref="D827:D828"/>
    <mergeCell ref="D313:D314"/>
    <mergeCell ref="D317:D318"/>
    <mergeCell ref="D222:D223"/>
    <mergeCell ref="D570:D571"/>
    <mergeCell ref="D575:D576"/>
    <mergeCell ref="D636:D637"/>
    <mergeCell ref="D652:D653"/>
    <mergeCell ref="D355:D356"/>
    <mergeCell ref="D359:D360"/>
    <mergeCell ref="D293:D294"/>
    <mergeCell ref="D297:D298"/>
    <mergeCell ref="D301:D302"/>
    <mergeCell ref="D277:D278"/>
    <mergeCell ref="D285:D286"/>
    <mergeCell ref="D309:D310"/>
    <mergeCell ref="A688:B688"/>
    <mergeCell ref="D688:E688"/>
    <mergeCell ref="D621:D622"/>
    <mergeCell ref="D628:D629"/>
    <mergeCell ref="D660:D661"/>
    <mergeCell ref="D648:D649"/>
    <mergeCell ref="D672:D673"/>
    <mergeCell ref="A325:B325"/>
    <mergeCell ref="D325:E325"/>
    <mergeCell ref="D330:D331"/>
    <mergeCell ref="D326:D327"/>
    <mergeCell ref="D334:D335"/>
    <mergeCell ref="D528:D529"/>
    <mergeCell ref="D376:D377"/>
    <mergeCell ref="D419:D420"/>
    <mergeCell ref="D350:D351"/>
    <mergeCell ref="D342:D343"/>
    <mergeCell ref="D346:D347"/>
    <mergeCell ref="A561:B561"/>
    <mergeCell ref="D644:D645"/>
    <mergeCell ref="A584:B584"/>
    <mergeCell ref="A540:B540"/>
    <mergeCell ref="D512:D513"/>
    <mergeCell ref="D516:D517"/>
    <mergeCell ref="D553:D554"/>
    <mergeCell ref="D664:D665"/>
    <mergeCell ref="D171:D172"/>
    <mergeCell ref="D191:D192"/>
    <mergeCell ref="D338:D339"/>
    <mergeCell ref="D195:D196"/>
    <mergeCell ref="D200:D201"/>
    <mergeCell ref="D207:D208"/>
    <mergeCell ref="D281:D282"/>
    <mergeCell ref="D289:D290"/>
    <mergeCell ref="D368:D369"/>
    <mergeCell ref="D175:D176"/>
    <mergeCell ref="D179:D180"/>
    <mergeCell ref="D589:D590"/>
    <mergeCell ref="D593:D594"/>
    <mergeCell ref="D597:D598"/>
    <mergeCell ref="D617:D618"/>
    <mergeCell ref="D632:D633"/>
    <mergeCell ref="D640:D641"/>
    <mergeCell ref="D545:D546"/>
    <mergeCell ref="D584:E584"/>
    <mergeCell ref="D585:D586"/>
    <mergeCell ref="D561:E561"/>
    <mergeCell ref="D549:D550"/>
    <mergeCell ref="D442:D443"/>
    <mergeCell ref="D255:E255"/>
    <mergeCell ref="D256:D257"/>
    <mergeCell ref="D183:D184"/>
    <mergeCell ref="D187:D188"/>
    <mergeCell ref="D305:D306"/>
    <mergeCell ref="D520:D521"/>
    <mergeCell ref="D541:D542"/>
    <mergeCell ref="A4:B4"/>
    <mergeCell ref="D5:D6"/>
    <mergeCell ref="D9:D10"/>
    <mergeCell ref="D21:D22"/>
    <mergeCell ref="D13:D14"/>
    <mergeCell ref="D17:D18"/>
    <mergeCell ref="A255:B255"/>
    <mergeCell ref="D41:D42"/>
    <mergeCell ref="D25:D26"/>
    <mergeCell ref="D29:D30"/>
    <mergeCell ref="D33:D34"/>
    <mergeCell ref="D37:D38"/>
    <mergeCell ref="D45:D46"/>
    <mergeCell ref="D63:D64"/>
    <mergeCell ref="D167:D168"/>
    <mergeCell ref="D49:D50"/>
    <mergeCell ref="A141:B141"/>
    <mergeCell ref="D141:E141"/>
    <mergeCell ref="D142:D143"/>
    <mergeCell ref="D146:D147"/>
    <mergeCell ref="D151:D152"/>
    <mergeCell ref="A57:B57"/>
    <mergeCell ref="D57:E57"/>
    <mergeCell ref="D58:D59"/>
    <mergeCell ref="D68:D69"/>
    <mergeCell ref="D93:D94"/>
    <mergeCell ref="D133:D134"/>
    <mergeCell ref="D78:D79"/>
    <mergeCell ref="D82:D83"/>
    <mergeCell ref="D102:D103"/>
    <mergeCell ref="D106:D107"/>
    <mergeCell ref="D703:D704"/>
    <mergeCell ref="D707:D708"/>
    <mergeCell ref="D123:D124"/>
    <mergeCell ref="D128:D129"/>
    <mergeCell ref="D212:D213"/>
    <mergeCell ref="D217:D218"/>
    <mergeCell ref="D226:D227"/>
    <mergeCell ref="D231:D232"/>
    <mergeCell ref="D236:D237"/>
    <mergeCell ref="D241:D242"/>
    <mergeCell ref="D680:D681"/>
    <mergeCell ref="D601:D602"/>
    <mergeCell ref="D605:D606"/>
    <mergeCell ref="D609:D610"/>
    <mergeCell ref="D613:D614"/>
    <mergeCell ref="D247:D248"/>
    <mergeCell ref="D460:D461"/>
    <mergeCell ref="D656:D657"/>
    <mergeCell ref="D668:D669"/>
    <mergeCell ref="D260:D261"/>
    <mergeCell ref="D269:D270"/>
    <mergeCell ref="D273:D274"/>
    <mergeCell ref="D532:D533"/>
    <mergeCell ref="D264:D265"/>
  </mergeCells>
  <pageMargins left="0.70866141732283472" right="0.70866141732283472" top="0.74803149606299213" bottom="0.74803149606299213" header="0.31496062992125984" footer="0.31496062992125984"/>
  <pageSetup paperSize="9" scale="81" fitToHeight="0" orientation="landscape" r:id="rId1"/>
  <rowBreaks count="31" manualBreakCount="31">
    <brk id="28" max="9" man="1"/>
    <brk id="55" max="9" man="1"/>
    <brk id="92" max="9" man="1"/>
    <brk id="138" max="9" man="1"/>
    <brk id="170" max="9" man="1"/>
    <brk id="225" max="9" man="1"/>
    <brk id="253" max="9" man="1"/>
    <brk id="284" max="9" man="1"/>
    <brk id="316" max="9" man="1"/>
    <brk id="323" max="9" man="1"/>
    <brk id="414" max="9" man="1"/>
    <brk id="446" max="9" man="1"/>
    <brk id="471" max="9" man="1"/>
    <brk id="490" max="9" man="1"/>
    <brk id="519" max="9" man="1"/>
    <brk id="538" max="9" man="1"/>
    <brk id="559" max="9" man="1"/>
    <brk id="582" max="9" man="1"/>
    <brk id="620" max="9" man="1"/>
    <brk id="647" max="9" man="1"/>
    <brk id="671" max="9" man="1"/>
    <brk id="686" max="9" man="1"/>
    <brk id="742" max="9" man="1"/>
    <brk id="761" max="9" man="1"/>
    <brk id="785" max="9" man="1"/>
    <brk id="814" max="9" man="1"/>
    <brk id="834" max="9" man="1"/>
    <brk id="868" max="9" man="1"/>
    <brk id="880" max="9" man="1"/>
    <brk id="912" max="9" man="1"/>
    <brk id="941" max="9" man="1"/>
  </rowBreaks>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pageSetUpPr fitToPage="1"/>
  </sheetPr>
  <dimension ref="A1:M906"/>
  <sheetViews>
    <sheetView tabSelected="1" view="pageBreakPreview" zoomScale="90" zoomScaleNormal="110" zoomScaleSheetLayoutView="90" workbookViewId="0">
      <selection activeCell="M872" sqref="M872"/>
    </sheetView>
  </sheetViews>
  <sheetFormatPr baseColWidth="10" defaultRowHeight="14.25" x14ac:dyDescent="0.45"/>
  <cols>
    <col min="1" max="1" width="5.3984375" customWidth="1"/>
    <col min="2" max="2" width="11.59765625" customWidth="1"/>
    <col min="3" max="3" width="5.86328125" customWidth="1"/>
    <col min="4" max="4" width="65.86328125" customWidth="1"/>
    <col min="5" max="5" width="12.1328125" customWidth="1"/>
    <col min="6" max="8" width="11.3984375" customWidth="1"/>
    <col min="9" max="9" width="15.3984375" customWidth="1"/>
    <col min="10" max="10" width="15.59765625" customWidth="1"/>
    <col min="11" max="11" width="11.3984375" style="8"/>
  </cols>
  <sheetData>
    <row r="1" spans="1:12" x14ac:dyDescent="0.45">
      <c r="A1" s="2"/>
      <c r="B1" s="2"/>
      <c r="C1" s="2"/>
      <c r="D1" s="3"/>
      <c r="E1" s="4"/>
      <c r="F1" s="2"/>
      <c r="G1" s="2"/>
      <c r="H1" s="2"/>
      <c r="I1" s="2"/>
      <c r="J1" s="2"/>
    </row>
    <row r="2" spans="1:12" ht="17.649999999999999" x14ac:dyDescent="0.45">
      <c r="A2" s="10" t="s">
        <v>266</v>
      </c>
      <c r="B2" s="10"/>
      <c r="C2" s="3"/>
      <c r="D2" s="3"/>
      <c r="E2" s="1"/>
      <c r="F2" s="3"/>
      <c r="G2" s="3"/>
      <c r="H2" s="3"/>
      <c r="I2" s="3"/>
      <c r="J2" s="3"/>
      <c r="K2" s="11"/>
    </row>
    <row r="3" spans="1:12" s="9" customFormat="1" x14ac:dyDescent="0.45">
      <c r="A3" s="12" t="s">
        <v>55</v>
      </c>
      <c r="B3" s="12" t="s">
        <v>3</v>
      </c>
      <c r="C3" s="12" t="s">
        <v>56</v>
      </c>
      <c r="D3" s="13" t="s">
        <v>57</v>
      </c>
      <c r="E3" s="14" t="s">
        <v>4</v>
      </c>
      <c r="F3" s="12" t="s">
        <v>5</v>
      </c>
      <c r="G3" s="12" t="s">
        <v>6</v>
      </c>
      <c r="H3" s="12" t="s">
        <v>7</v>
      </c>
      <c r="I3" s="12" t="s">
        <v>10</v>
      </c>
      <c r="J3" s="52" t="s">
        <v>86</v>
      </c>
      <c r="K3" s="52" t="s">
        <v>85</v>
      </c>
      <c r="L3" s="52" t="s">
        <v>87</v>
      </c>
    </row>
    <row r="4" spans="1:12" ht="15.75" customHeight="1" x14ac:dyDescent="0.45">
      <c r="A4" s="78" t="s">
        <v>66</v>
      </c>
      <c r="B4" s="78"/>
      <c r="C4" s="16" t="s">
        <v>8</v>
      </c>
      <c r="D4" s="17" t="s">
        <v>50</v>
      </c>
      <c r="E4" s="18"/>
      <c r="F4" s="19"/>
      <c r="G4" s="19"/>
      <c r="H4" s="19"/>
      <c r="I4" s="19"/>
      <c r="J4" s="20"/>
      <c r="K4" s="20"/>
      <c r="L4" s="20"/>
    </row>
    <row r="5" spans="1:12" ht="15" customHeight="1" x14ac:dyDescent="0.45">
      <c r="A5" s="21" t="s">
        <v>58</v>
      </c>
      <c r="B5" s="22"/>
      <c r="C5" s="23" t="s">
        <v>1</v>
      </c>
      <c r="D5" s="77" t="s">
        <v>486</v>
      </c>
      <c r="E5" s="24"/>
      <c r="F5" s="25"/>
      <c r="G5" s="25"/>
      <c r="H5" s="25"/>
      <c r="I5" s="25"/>
      <c r="J5" s="26">
        <f>I7</f>
        <v>3</v>
      </c>
      <c r="K5" s="26">
        <v>142</v>
      </c>
      <c r="L5" s="26">
        <f>J5*K5</f>
        <v>426</v>
      </c>
    </row>
    <row r="6" spans="1:12" ht="39" customHeight="1" x14ac:dyDescent="0.45">
      <c r="A6" s="25"/>
      <c r="B6" s="25"/>
      <c r="C6" s="25"/>
      <c r="D6" s="77"/>
      <c r="E6" s="24"/>
      <c r="F6" s="25"/>
      <c r="G6" s="25"/>
      <c r="H6" s="25"/>
      <c r="I6" s="25"/>
      <c r="J6" s="25"/>
      <c r="K6" s="11"/>
    </row>
    <row r="7" spans="1:12" hidden="1" x14ac:dyDescent="0.45">
      <c r="A7" s="25"/>
      <c r="B7" s="25"/>
      <c r="C7" s="25"/>
      <c r="D7" s="27"/>
      <c r="E7" s="28">
        <v>1</v>
      </c>
      <c r="F7" s="29">
        <v>3</v>
      </c>
      <c r="G7" s="29">
        <v>0</v>
      </c>
      <c r="H7" s="29">
        <v>0</v>
      </c>
      <c r="I7" s="30">
        <f>OR(E7&lt;&gt;0,F7&lt;&gt;0,G7&lt;&gt;0,H7&lt;&gt;0)*(E7 + (E7 = 0))*(F7 + (F7 = 0))*(G7 + (G7 = 0))*(H7 + (H7 = 0))</f>
        <v>3</v>
      </c>
      <c r="J7" s="25"/>
      <c r="K7" s="11"/>
    </row>
    <row r="8" spans="1:12" ht="6" customHeight="1" x14ac:dyDescent="0.45">
      <c r="A8" s="31"/>
      <c r="B8" s="31"/>
      <c r="C8" s="31"/>
      <c r="D8" s="32"/>
      <c r="E8" s="33"/>
      <c r="F8" s="31"/>
      <c r="G8" s="31"/>
      <c r="H8" s="31"/>
      <c r="I8" s="31"/>
      <c r="J8" s="31"/>
      <c r="K8" s="31"/>
      <c r="L8" s="31"/>
    </row>
    <row r="9" spans="1:12" ht="15" customHeight="1" x14ac:dyDescent="0.45">
      <c r="A9" s="21" t="s">
        <v>59</v>
      </c>
      <c r="B9" s="34" t="s">
        <v>30</v>
      </c>
      <c r="C9" s="23" t="s">
        <v>1</v>
      </c>
      <c r="D9" s="77" t="s">
        <v>34</v>
      </c>
      <c r="E9" s="24"/>
      <c r="F9" s="25"/>
      <c r="G9" s="25"/>
      <c r="H9" s="25"/>
      <c r="I9" s="25"/>
      <c r="J9" s="26">
        <f>I11</f>
        <v>3</v>
      </c>
      <c r="K9" s="26">
        <v>58.87</v>
      </c>
      <c r="L9" s="26">
        <f>J9*K9</f>
        <v>176.60999999999999</v>
      </c>
    </row>
    <row r="10" spans="1:12" ht="29.25" customHeight="1" x14ac:dyDescent="0.45">
      <c r="A10" s="25"/>
      <c r="B10" s="25"/>
      <c r="C10" s="25"/>
      <c r="D10" s="77"/>
      <c r="E10" s="24"/>
      <c r="F10" s="25"/>
      <c r="G10" s="25"/>
      <c r="H10" s="25"/>
      <c r="I10" s="25"/>
      <c r="J10" s="25"/>
      <c r="K10" s="11"/>
    </row>
    <row r="11" spans="1:12" hidden="1" x14ac:dyDescent="0.45">
      <c r="A11" s="25"/>
      <c r="B11" s="25"/>
      <c r="C11" s="25"/>
      <c r="D11" s="35"/>
      <c r="E11" s="28">
        <v>1</v>
      </c>
      <c r="F11" s="29">
        <v>3</v>
      </c>
      <c r="G11" s="29">
        <v>0</v>
      </c>
      <c r="H11" s="29">
        <v>0</v>
      </c>
      <c r="I11" s="30">
        <f>OR(E11&lt;&gt;0,F11&lt;&gt;0,G11&lt;&gt;0,H11&lt;&gt;0)*(E11 + (E11 = 0))*(F11 + (F11 = 0))*(G11 + (G11 = 0))*(H11 + (H11 = 0))</f>
        <v>3</v>
      </c>
      <c r="J11" s="25"/>
      <c r="K11" s="11"/>
    </row>
    <row r="12" spans="1:12" ht="6" customHeight="1" x14ac:dyDescent="0.45">
      <c r="A12" s="31"/>
      <c r="B12" s="31"/>
      <c r="C12" s="31"/>
      <c r="D12" s="32"/>
      <c r="E12" s="33"/>
      <c r="F12" s="31"/>
      <c r="G12" s="31"/>
      <c r="H12" s="31"/>
      <c r="I12" s="31"/>
      <c r="J12" s="31"/>
      <c r="K12" s="31"/>
      <c r="L12" s="31"/>
    </row>
    <row r="13" spans="1:12" ht="15" customHeight="1" x14ac:dyDescent="0.45">
      <c r="A13" s="21" t="s">
        <v>60</v>
      </c>
      <c r="B13" s="34" t="s">
        <v>33</v>
      </c>
      <c r="C13" s="23" t="s">
        <v>1</v>
      </c>
      <c r="D13" s="77" t="s">
        <v>88</v>
      </c>
      <c r="E13" s="24"/>
      <c r="F13" s="25"/>
      <c r="G13" s="25"/>
      <c r="H13" s="25"/>
      <c r="I13" s="25"/>
      <c r="J13" s="26">
        <f>I15</f>
        <v>3</v>
      </c>
      <c r="K13" s="26">
        <v>43.32</v>
      </c>
      <c r="L13" s="26">
        <f>J13*K13</f>
        <v>129.96</v>
      </c>
    </row>
    <row r="14" spans="1:12" ht="66" customHeight="1" x14ac:dyDescent="0.45">
      <c r="A14" s="25"/>
      <c r="B14" s="25"/>
      <c r="C14" s="25"/>
      <c r="D14" s="77"/>
      <c r="E14" s="24"/>
      <c r="F14" s="25"/>
      <c r="G14" s="25"/>
      <c r="H14" s="25"/>
      <c r="I14" s="25"/>
      <c r="J14" s="25"/>
      <c r="K14" s="11"/>
    </row>
    <row r="15" spans="1:12" hidden="1" x14ac:dyDescent="0.45">
      <c r="A15" s="25"/>
      <c r="B15" s="25"/>
      <c r="C15" s="25"/>
      <c r="D15" s="35"/>
      <c r="E15" s="28">
        <v>1</v>
      </c>
      <c r="F15" s="29">
        <v>3</v>
      </c>
      <c r="G15" s="29">
        <v>0</v>
      </c>
      <c r="H15" s="29">
        <v>0</v>
      </c>
      <c r="I15" s="30">
        <f>OR(E15&lt;&gt;0,F15&lt;&gt;0,G15&lt;&gt;0,H15&lt;&gt;0)*(E15 + (E15 = 0))*(F15 + (F15 = 0))*(G15 + (G15 = 0))*(H15 + (H15 = 0))</f>
        <v>3</v>
      </c>
      <c r="J15" s="25"/>
      <c r="K15" s="11"/>
    </row>
    <row r="16" spans="1:12" ht="6" customHeight="1" x14ac:dyDescent="0.45">
      <c r="A16" s="31"/>
      <c r="B16" s="31"/>
      <c r="C16" s="31"/>
      <c r="D16" s="32"/>
      <c r="E16" s="33"/>
      <c r="F16" s="31"/>
      <c r="G16" s="31"/>
      <c r="H16" s="31"/>
      <c r="I16" s="31"/>
      <c r="J16" s="31"/>
      <c r="K16" s="31"/>
      <c r="L16" s="31"/>
    </row>
    <row r="17" spans="1:12" ht="15" customHeight="1" x14ac:dyDescent="0.45">
      <c r="A17" s="21" t="s">
        <v>61</v>
      </c>
      <c r="B17" s="34"/>
      <c r="C17" s="23" t="s">
        <v>1</v>
      </c>
      <c r="D17" s="77" t="s">
        <v>267</v>
      </c>
      <c r="E17" s="24"/>
      <c r="F17" s="25"/>
      <c r="G17" s="25"/>
      <c r="H17" s="25"/>
      <c r="I17" s="25"/>
      <c r="J17" s="26">
        <f>I19</f>
        <v>3</v>
      </c>
      <c r="K17" s="26">
        <v>35.409999999999997</v>
      </c>
      <c r="L17" s="26">
        <f>J17*K17</f>
        <v>106.22999999999999</v>
      </c>
    </row>
    <row r="18" spans="1:12" ht="51.75" customHeight="1" x14ac:dyDescent="0.45">
      <c r="A18" s="25"/>
      <c r="B18" s="25"/>
      <c r="C18" s="25"/>
      <c r="D18" s="77"/>
      <c r="E18" s="24"/>
      <c r="F18" s="25"/>
      <c r="G18" s="25"/>
      <c r="H18" s="25"/>
      <c r="I18" s="25"/>
      <c r="J18" s="25"/>
      <c r="K18" s="11"/>
    </row>
    <row r="19" spans="1:12" hidden="1" x14ac:dyDescent="0.45">
      <c r="A19" s="25"/>
      <c r="B19" s="25"/>
      <c r="C19" s="25"/>
      <c r="D19" s="35"/>
      <c r="E19" s="28">
        <v>1</v>
      </c>
      <c r="F19" s="29">
        <v>3</v>
      </c>
      <c r="G19" s="29">
        <v>0</v>
      </c>
      <c r="H19" s="29">
        <v>0</v>
      </c>
      <c r="I19" s="30">
        <f>OR(E19&lt;&gt;0,F19&lt;&gt;0,G19&lt;&gt;0,H19&lt;&gt;0)*(E19 + (E19 = 0))*(F19 + (F19 = 0))*(G19 + (G19 = 0))*(H19 + (H19 = 0))</f>
        <v>3</v>
      </c>
      <c r="J19" s="25"/>
      <c r="K19" s="11"/>
    </row>
    <row r="20" spans="1:12" ht="6" customHeight="1" x14ac:dyDescent="0.45">
      <c r="A20" s="31"/>
      <c r="B20" s="31"/>
      <c r="C20" s="31"/>
      <c r="D20" s="32"/>
      <c r="E20" s="33"/>
      <c r="F20" s="31"/>
      <c r="G20" s="31"/>
      <c r="H20" s="31"/>
      <c r="I20" s="31"/>
      <c r="J20" s="31"/>
      <c r="K20" s="31"/>
      <c r="L20" s="31"/>
    </row>
    <row r="21" spans="1:12" ht="15" customHeight="1" x14ac:dyDescent="0.45">
      <c r="A21" s="21" t="s">
        <v>62</v>
      </c>
      <c r="B21" s="22" t="s">
        <v>90</v>
      </c>
      <c r="C21" s="23" t="s">
        <v>1</v>
      </c>
      <c r="D21" s="77" t="s">
        <v>91</v>
      </c>
      <c r="E21" s="24"/>
      <c r="F21" s="25"/>
      <c r="G21" s="25"/>
      <c r="H21" s="25"/>
      <c r="I21" s="25"/>
      <c r="J21" s="26">
        <f>I23</f>
        <v>2</v>
      </c>
      <c r="K21" s="26">
        <v>103.12</v>
      </c>
      <c r="L21" s="26">
        <f>J21*K21</f>
        <v>206.24</v>
      </c>
    </row>
    <row r="22" spans="1:12" ht="41.25" customHeight="1" x14ac:dyDescent="0.45">
      <c r="A22" s="25"/>
      <c r="B22" s="25"/>
      <c r="C22" s="25"/>
      <c r="D22" s="77"/>
      <c r="E22" s="24"/>
      <c r="F22" s="25"/>
      <c r="G22" s="25"/>
      <c r="H22" s="25"/>
      <c r="I22" s="25"/>
      <c r="J22" s="25"/>
      <c r="K22" s="11"/>
    </row>
    <row r="23" spans="1:12" hidden="1" x14ac:dyDescent="0.45">
      <c r="A23" s="25"/>
      <c r="B23" s="25"/>
      <c r="C23" s="25"/>
      <c r="D23" s="35"/>
      <c r="E23" s="28">
        <v>1</v>
      </c>
      <c r="F23" s="29">
        <v>2</v>
      </c>
      <c r="G23" s="29">
        <v>0</v>
      </c>
      <c r="H23" s="29">
        <v>0</v>
      </c>
      <c r="I23" s="30">
        <f>OR(E23&lt;&gt;0,F23&lt;&gt;0,G23&lt;&gt;0,H23&lt;&gt;0)*(E23 + (E23 = 0))*(F23 + (F23 = 0))*(G23 + (G23 = 0))*(H23 + (H23 = 0))</f>
        <v>2</v>
      </c>
      <c r="J23" s="25"/>
      <c r="K23" s="11"/>
    </row>
    <row r="24" spans="1:12" ht="6" customHeight="1" x14ac:dyDescent="0.45">
      <c r="A24" s="31"/>
      <c r="B24" s="31"/>
      <c r="C24" s="31"/>
      <c r="D24" s="32"/>
      <c r="E24" s="33"/>
      <c r="F24" s="31"/>
      <c r="G24" s="31"/>
      <c r="H24" s="31"/>
      <c r="I24" s="31"/>
      <c r="J24" s="31"/>
      <c r="K24" s="31"/>
      <c r="L24" s="31"/>
    </row>
    <row r="25" spans="1:12" ht="15" customHeight="1" x14ac:dyDescent="0.45">
      <c r="A25" s="21" t="s">
        <v>63</v>
      </c>
      <c r="B25" s="22" t="s">
        <v>93</v>
      </c>
      <c r="C25" s="23" t="s">
        <v>1</v>
      </c>
      <c r="D25" s="77" t="s">
        <v>96</v>
      </c>
      <c r="E25" s="24"/>
      <c r="F25" s="25"/>
      <c r="G25" s="25"/>
      <c r="H25" s="25"/>
      <c r="I25" s="25"/>
      <c r="J25" s="26">
        <f>I27</f>
        <v>1</v>
      </c>
      <c r="K25" s="26">
        <v>243.79</v>
      </c>
      <c r="L25" s="26">
        <f>J25*K25</f>
        <v>243.79</v>
      </c>
    </row>
    <row r="26" spans="1:12" ht="41.25" customHeight="1" x14ac:dyDescent="0.45">
      <c r="A26" s="25"/>
      <c r="B26" s="25"/>
      <c r="C26" s="25"/>
      <c r="D26" s="77"/>
      <c r="E26" s="24"/>
      <c r="F26" s="25"/>
      <c r="G26" s="25"/>
      <c r="H26" s="25"/>
      <c r="I26" s="25"/>
      <c r="J26" s="25"/>
      <c r="K26" s="11"/>
    </row>
    <row r="27" spans="1:12" hidden="1" x14ac:dyDescent="0.45">
      <c r="A27" s="25"/>
      <c r="B27" s="25"/>
      <c r="C27" s="25"/>
      <c r="D27" s="35"/>
      <c r="E27" s="28">
        <v>1</v>
      </c>
      <c r="F27" s="29">
        <v>1</v>
      </c>
      <c r="G27" s="29">
        <v>0</v>
      </c>
      <c r="H27" s="29">
        <v>0</v>
      </c>
      <c r="I27" s="30">
        <f>OR(E27&lt;&gt;0,F27&lt;&gt;0,G27&lt;&gt;0,H27&lt;&gt;0)*(E27 + (E27 = 0))*(F27 + (F27 = 0))*(G27 + (G27 = 0))*(H27 + (H27 = 0))</f>
        <v>1</v>
      </c>
      <c r="J27" s="25"/>
      <c r="K27" s="11"/>
    </row>
    <row r="28" spans="1:12" ht="6" customHeight="1" x14ac:dyDescent="0.45">
      <c r="A28" s="31"/>
      <c r="B28" s="31"/>
      <c r="C28" s="31"/>
      <c r="D28" s="32"/>
      <c r="E28" s="33"/>
      <c r="F28" s="31"/>
      <c r="G28" s="31"/>
      <c r="H28" s="31"/>
      <c r="I28" s="31"/>
      <c r="J28" s="31"/>
      <c r="K28" s="31"/>
      <c r="L28" s="31"/>
    </row>
    <row r="29" spans="1:12" ht="15" customHeight="1" x14ac:dyDescent="0.45">
      <c r="A29" s="21" t="s">
        <v>64</v>
      </c>
      <c r="B29" s="22" t="s">
        <v>95</v>
      </c>
      <c r="C29" s="23" t="s">
        <v>1</v>
      </c>
      <c r="D29" s="77" t="s">
        <v>97</v>
      </c>
      <c r="E29" s="24"/>
      <c r="F29" s="25"/>
      <c r="G29" s="25"/>
      <c r="H29" s="25"/>
      <c r="I29" s="25"/>
      <c r="J29" s="26">
        <f>I31</f>
        <v>2</v>
      </c>
      <c r="K29" s="26">
        <v>27.33</v>
      </c>
      <c r="L29" s="26">
        <f>J29*K29</f>
        <v>54.66</v>
      </c>
    </row>
    <row r="30" spans="1:12" ht="66.75" customHeight="1" x14ac:dyDescent="0.45">
      <c r="A30" s="25"/>
      <c r="B30" s="25"/>
      <c r="C30" s="25"/>
      <c r="D30" s="77"/>
      <c r="E30" s="24"/>
      <c r="F30" s="25"/>
      <c r="G30" s="25"/>
      <c r="H30" s="25"/>
      <c r="I30" s="25"/>
      <c r="J30" s="25"/>
      <c r="K30" s="11"/>
    </row>
    <row r="31" spans="1:12" hidden="1" x14ac:dyDescent="0.45">
      <c r="A31" s="25"/>
      <c r="B31" s="25"/>
      <c r="C31" s="25"/>
      <c r="D31" s="35"/>
      <c r="E31" s="28">
        <v>1</v>
      </c>
      <c r="F31" s="29">
        <v>2</v>
      </c>
      <c r="G31" s="29">
        <v>0</v>
      </c>
      <c r="H31" s="29">
        <v>0</v>
      </c>
      <c r="I31" s="30">
        <f>OR(E31&lt;&gt;0,F31&lt;&gt;0,G31&lt;&gt;0,H31&lt;&gt;0)*(E31 + (E31 = 0))*(F31 + (F31 = 0))*(G31 + (G31 = 0))*(H31 + (H31 = 0))</f>
        <v>2</v>
      </c>
      <c r="J31" s="25"/>
      <c r="K31" s="11"/>
    </row>
    <row r="32" spans="1:12" ht="6" customHeight="1" x14ac:dyDescent="0.45">
      <c r="A32" s="31"/>
      <c r="B32" s="31"/>
      <c r="C32" s="31"/>
      <c r="D32" s="32"/>
      <c r="E32" s="33"/>
      <c r="F32" s="31"/>
      <c r="G32" s="31"/>
      <c r="H32" s="31"/>
      <c r="I32" s="31"/>
      <c r="J32" s="31"/>
      <c r="K32" s="31"/>
      <c r="L32" s="31"/>
    </row>
    <row r="33" spans="1:12" ht="15" customHeight="1" x14ac:dyDescent="0.45">
      <c r="A33" s="21" t="s">
        <v>65</v>
      </c>
      <c r="B33" s="22" t="s">
        <v>99</v>
      </c>
      <c r="C33" s="23" t="s">
        <v>1</v>
      </c>
      <c r="D33" s="77" t="s">
        <v>100</v>
      </c>
      <c r="E33" s="24"/>
      <c r="F33" s="25"/>
      <c r="G33" s="25"/>
      <c r="H33" s="25"/>
      <c r="I33" s="25"/>
      <c r="J33" s="26">
        <f>I35</f>
        <v>1</v>
      </c>
      <c r="K33" s="26">
        <v>11.96</v>
      </c>
      <c r="L33" s="26">
        <f>J33*K33</f>
        <v>11.96</v>
      </c>
    </row>
    <row r="34" spans="1:12" ht="67.5" customHeight="1" x14ac:dyDescent="0.45">
      <c r="A34" s="25"/>
      <c r="B34" s="25"/>
      <c r="C34" s="25"/>
      <c r="D34" s="77"/>
      <c r="E34" s="24"/>
      <c r="F34" s="25"/>
      <c r="G34" s="25"/>
      <c r="H34" s="25"/>
      <c r="I34" s="25"/>
      <c r="J34" s="25"/>
      <c r="K34" s="11"/>
    </row>
    <row r="35" spans="1:12" hidden="1" x14ac:dyDescent="0.45">
      <c r="A35" s="25"/>
      <c r="B35" s="25"/>
      <c r="C35" s="25"/>
      <c r="D35" s="35"/>
      <c r="E35" s="28">
        <v>1</v>
      </c>
      <c r="F35" s="29">
        <v>1</v>
      </c>
      <c r="G35" s="29">
        <v>0</v>
      </c>
      <c r="H35" s="29">
        <v>0</v>
      </c>
      <c r="I35" s="30">
        <f>OR(E35&lt;&gt;0,F35&lt;&gt;0,G35&lt;&gt;0,H35&lt;&gt;0)*(E35 + (E35 = 0))*(F35 + (F35 = 0))*(G35 + (G35 = 0))*(H35 + (H35 = 0))</f>
        <v>1</v>
      </c>
      <c r="J35" s="25"/>
      <c r="K35" s="11"/>
    </row>
    <row r="36" spans="1:12" ht="6" customHeight="1" x14ac:dyDescent="0.45">
      <c r="A36" s="31"/>
      <c r="B36" s="31"/>
      <c r="C36" s="31"/>
      <c r="D36" s="32"/>
      <c r="E36" s="33"/>
      <c r="F36" s="31"/>
      <c r="G36" s="31"/>
      <c r="H36" s="31"/>
      <c r="I36" s="31"/>
      <c r="J36" s="31"/>
      <c r="K36" s="31"/>
      <c r="L36" s="31"/>
    </row>
    <row r="37" spans="1:12" ht="15" customHeight="1" x14ac:dyDescent="0.45">
      <c r="A37" s="21" t="s">
        <v>73</v>
      </c>
      <c r="B37" s="22"/>
      <c r="C37" s="23" t="s">
        <v>1</v>
      </c>
      <c r="D37" s="77" t="s">
        <v>102</v>
      </c>
      <c r="E37" s="24"/>
      <c r="F37" s="25"/>
      <c r="G37" s="25"/>
      <c r="H37" s="25"/>
      <c r="I37" s="25"/>
      <c r="J37" s="26">
        <f>I39</f>
        <v>1</v>
      </c>
      <c r="K37" s="26">
        <v>450</v>
      </c>
      <c r="L37" s="26">
        <f>J37*K37</f>
        <v>450</v>
      </c>
    </row>
    <row r="38" spans="1:12" ht="41.25" customHeight="1" x14ac:dyDescent="0.45">
      <c r="A38" s="25"/>
      <c r="B38" s="25"/>
      <c r="C38" s="25"/>
      <c r="D38" s="77"/>
      <c r="E38" s="24"/>
      <c r="F38" s="25"/>
      <c r="G38" s="25"/>
      <c r="H38" s="25"/>
      <c r="I38" s="25"/>
      <c r="J38" s="25"/>
      <c r="K38" s="11"/>
    </row>
    <row r="39" spans="1:12" hidden="1" x14ac:dyDescent="0.45">
      <c r="A39" s="25"/>
      <c r="B39" s="25"/>
      <c r="C39" s="25"/>
      <c r="D39" s="35"/>
      <c r="E39" s="28">
        <v>1</v>
      </c>
      <c r="F39" s="29">
        <v>1</v>
      </c>
      <c r="G39" s="29">
        <v>0</v>
      </c>
      <c r="H39" s="29">
        <v>0</v>
      </c>
      <c r="I39" s="30">
        <f>OR(E39&lt;&gt;0,F39&lt;&gt;0,G39&lt;&gt;0,H39&lt;&gt;0)*(E39 + (E39 = 0))*(F39 + (F39 = 0))*(G39 + (G39 = 0))*(H39 + (H39 = 0))</f>
        <v>1</v>
      </c>
      <c r="J39" s="25"/>
      <c r="K39" s="11"/>
    </row>
    <row r="40" spans="1:12" ht="6" customHeight="1" x14ac:dyDescent="0.45">
      <c r="A40" s="31"/>
      <c r="B40" s="31"/>
      <c r="C40" s="31"/>
      <c r="D40" s="32"/>
      <c r="E40" s="33"/>
      <c r="F40" s="31"/>
      <c r="G40" s="31"/>
      <c r="H40" s="31"/>
      <c r="I40" s="31"/>
      <c r="J40" s="31"/>
      <c r="K40" s="31"/>
      <c r="L40" s="31"/>
    </row>
    <row r="41" spans="1:12" ht="15" customHeight="1" x14ac:dyDescent="0.45">
      <c r="A41" s="21" t="s">
        <v>75</v>
      </c>
      <c r="B41" s="22"/>
      <c r="C41" s="23" t="s">
        <v>0</v>
      </c>
      <c r="D41" s="77" t="s">
        <v>268</v>
      </c>
      <c r="E41" s="24"/>
      <c r="F41" s="25"/>
      <c r="G41" s="25"/>
      <c r="H41" s="25"/>
      <c r="I41" s="25"/>
      <c r="J41" s="26">
        <f>I43</f>
        <v>9.2739999999999991</v>
      </c>
      <c r="K41" s="26">
        <v>7.51</v>
      </c>
      <c r="L41" s="26">
        <f>J41*K41</f>
        <v>69.647739999999985</v>
      </c>
    </row>
    <row r="42" spans="1:12" ht="27" customHeight="1" x14ac:dyDescent="0.45">
      <c r="A42" s="25"/>
      <c r="B42" s="25"/>
      <c r="C42" s="25"/>
      <c r="D42" s="77"/>
      <c r="E42" s="24"/>
      <c r="F42" s="25"/>
      <c r="G42" s="25"/>
      <c r="H42" s="25"/>
      <c r="I42" s="25"/>
      <c r="J42" s="25"/>
      <c r="K42" s="11"/>
    </row>
    <row r="43" spans="1:12" hidden="1" x14ac:dyDescent="0.45">
      <c r="A43" s="25"/>
      <c r="B43" s="25"/>
      <c r="C43" s="25"/>
      <c r="D43" s="27"/>
      <c r="E43" s="28">
        <v>2</v>
      </c>
      <c r="F43" s="29">
        <v>46.37</v>
      </c>
      <c r="G43" s="29">
        <v>0</v>
      </c>
      <c r="H43" s="29">
        <v>0.1</v>
      </c>
      <c r="I43" s="30">
        <f>OR(E43&lt;&gt;0,F43&lt;&gt;0,G43&lt;&gt;0,H43&lt;&gt;0)*(E43 + (E43 = 0))*(F43 + (F43 = 0))*(G43 + (G43 = 0))*(H43 + (H43 = 0))</f>
        <v>9.2739999999999991</v>
      </c>
      <c r="J43" s="25"/>
      <c r="K43" s="11"/>
    </row>
    <row r="44" spans="1:12" ht="6" customHeight="1" x14ac:dyDescent="0.45">
      <c r="A44" s="31"/>
      <c r="B44" s="31"/>
      <c r="C44" s="31"/>
      <c r="D44" s="32"/>
      <c r="E44" s="33"/>
      <c r="F44" s="31"/>
      <c r="G44" s="31"/>
      <c r="H44" s="31"/>
      <c r="I44" s="31"/>
      <c r="J44" s="31"/>
      <c r="K44" s="31"/>
      <c r="L44" s="31"/>
    </row>
    <row r="45" spans="1:12" ht="15" customHeight="1" x14ac:dyDescent="0.45">
      <c r="A45" s="21" t="s">
        <v>74</v>
      </c>
      <c r="B45" s="22"/>
      <c r="C45" s="23" t="s">
        <v>9</v>
      </c>
      <c r="D45" s="77" t="s">
        <v>104</v>
      </c>
      <c r="E45" s="24"/>
      <c r="F45" s="25"/>
      <c r="G45" s="25"/>
      <c r="H45" s="25"/>
      <c r="I45" s="25"/>
      <c r="J45" s="26">
        <f>I47</f>
        <v>1</v>
      </c>
      <c r="K45" s="26">
        <v>6400</v>
      </c>
      <c r="L45" s="26">
        <f>J45*K45</f>
        <v>6400</v>
      </c>
    </row>
    <row r="46" spans="1:12" ht="42" customHeight="1" x14ac:dyDescent="0.45">
      <c r="A46" s="25"/>
      <c r="B46" s="25"/>
      <c r="C46" s="25"/>
      <c r="D46" s="77"/>
      <c r="E46" s="24"/>
      <c r="F46" s="25"/>
      <c r="G46" s="25"/>
      <c r="H46" s="25"/>
      <c r="I46" s="25"/>
      <c r="J46" s="25"/>
      <c r="K46" s="11"/>
    </row>
    <row r="47" spans="1:12" hidden="1" x14ac:dyDescent="0.45">
      <c r="A47" s="25"/>
      <c r="B47" s="25"/>
      <c r="C47" s="25"/>
      <c r="D47" s="27"/>
      <c r="E47" s="28">
        <v>1</v>
      </c>
      <c r="F47" s="29">
        <v>0</v>
      </c>
      <c r="G47" s="29">
        <v>0</v>
      </c>
      <c r="H47" s="29">
        <v>0</v>
      </c>
      <c r="I47" s="30">
        <f>OR(E47&lt;&gt;0,F47&lt;&gt;0,G47&lt;&gt;0,H47&lt;&gt;0)*(E47 + (E47 = 0))*(F47 + (F47 = 0))*(G47 + (G47 = 0))*(H47 + (H47 = 0))</f>
        <v>1</v>
      </c>
      <c r="J47" s="25"/>
      <c r="K47" s="11"/>
    </row>
    <row r="48" spans="1:12" ht="6" customHeight="1" x14ac:dyDescent="0.45">
      <c r="A48" s="31"/>
      <c r="B48" s="31"/>
      <c r="C48" s="31"/>
      <c r="D48" s="32"/>
      <c r="E48" s="33"/>
      <c r="F48" s="31"/>
      <c r="G48" s="31"/>
      <c r="H48" s="31"/>
      <c r="I48" s="31"/>
      <c r="J48" s="31"/>
      <c r="K48" s="31"/>
      <c r="L48" s="31"/>
    </row>
    <row r="49" spans="1:12" ht="15" customHeight="1" x14ac:dyDescent="0.45">
      <c r="A49" s="21" t="s">
        <v>78</v>
      </c>
      <c r="B49" s="22" t="s">
        <v>269</v>
      </c>
      <c r="C49" s="23" t="s">
        <v>12</v>
      </c>
      <c r="D49" s="77" t="s">
        <v>376</v>
      </c>
      <c r="E49" s="24"/>
      <c r="F49" s="25"/>
      <c r="G49" s="25"/>
      <c r="H49" s="25"/>
      <c r="I49" s="25"/>
      <c r="J49" s="26">
        <f>I51</f>
        <v>3</v>
      </c>
      <c r="K49" s="26">
        <v>113.56</v>
      </c>
      <c r="L49" s="26">
        <f>J49*K49</f>
        <v>340.68</v>
      </c>
    </row>
    <row r="50" spans="1:12" ht="30.75" customHeight="1" x14ac:dyDescent="0.45">
      <c r="A50" s="25"/>
      <c r="B50" s="25"/>
      <c r="C50" s="25"/>
      <c r="D50" s="77"/>
      <c r="E50" s="24"/>
      <c r="F50" s="25"/>
      <c r="G50" s="25"/>
      <c r="H50" s="25"/>
      <c r="I50" s="25"/>
      <c r="J50" s="25"/>
      <c r="K50" s="11"/>
    </row>
    <row r="51" spans="1:12" ht="17.25" hidden="1" customHeight="1" x14ac:dyDescent="0.45">
      <c r="A51" s="25"/>
      <c r="B51" s="25"/>
      <c r="C51" s="25"/>
      <c r="D51" s="27"/>
      <c r="E51" s="28">
        <v>2</v>
      </c>
      <c r="F51" s="29">
        <v>1</v>
      </c>
      <c r="G51" s="29">
        <v>1</v>
      </c>
      <c r="H51" s="29">
        <v>1.5</v>
      </c>
      <c r="I51" s="30">
        <f>OR(E51&lt;&gt;0,F51&lt;&gt;0,G51&lt;&gt;0,H51&lt;&gt;0)*(E51 + (E51 = 0))*(F51 + (F51 = 0))*(G51 + (G51 = 0))*(H51 + (H51 = 0))</f>
        <v>3</v>
      </c>
      <c r="J51" s="25"/>
      <c r="K51" s="11"/>
    </row>
    <row r="52" spans="1:12" x14ac:dyDescent="0.45">
      <c r="A52" s="31"/>
      <c r="B52" s="31"/>
      <c r="C52" s="31"/>
      <c r="D52" s="32"/>
      <c r="E52" s="33"/>
      <c r="F52" s="31"/>
      <c r="G52" s="31"/>
      <c r="H52" s="31"/>
      <c r="I52" s="31"/>
      <c r="J52" s="31"/>
      <c r="K52" s="31"/>
      <c r="L52" s="31"/>
    </row>
    <row r="53" spans="1:12" x14ac:dyDescent="0.45">
      <c r="A53" s="36"/>
      <c r="B53" s="36"/>
      <c r="C53" s="36"/>
      <c r="D53" s="53" t="s">
        <v>18</v>
      </c>
      <c r="E53" s="38"/>
      <c r="F53" s="36"/>
      <c r="G53" s="36"/>
      <c r="H53" s="36"/>
      <c r="I53" s="39"/>
      <c r="J53" s="40"/>
      <c r="K53" s="40"/>
      <c r="L53" s="26">
        <f>SUM(L5:L52)</f>
        <v>8615.7777399999995</v>
      </c>
    </row>
    <row r="54" spans="1:12" x14ac:dyDescent="0.45">
      <c r="A54" s="31"/>
      <c r="B54" s="31"/>
      <c r="C54" s="31"/>
      <c r="D54" s="32"/>
      <c r="E54" s="33"/>
      <c r="F54" s="31"/>
      <c r="G54" s="31"/>
      <c r="H54" s="31"/>
      <c r="I54" s="31"/>
      <c r="J54" s="31"/>
      <c r="K54" s="31"/>
      <c r="L54" s="31"/>
    </row>
    <row r="55" spans="1:12" x14ac:dyDescent="0.45">
      <c r="A55" s="41"/>
      <c r="B55" s="41"/>
      <c r="C55" s="41"/>
      <c r="D55" s="41"/>
      <c r="E55" s="41"/>
      <c r="F55" s="41"/>
      <c r="G55" s="41"/>
      <c r="H55" s="41"/>
      <c r="I55" s="41"/>
      <c r="J55" s="41"/>
      <c r="K55" s="11"/>
    </row>
    <row r="56" spans="1:12" x14ac:dyDescent="0.45">
      <c r="A56" s="41"/>
      <c r="B56" s="41"/>
      <c r="C56" s="41"/>
      <c r="D56" s="41"/>
      <c r="E56" s="41"/>
      <c r="F56" s="41"/>
      <c r="G56" s="41"/>
      <c r="H56" s="41"/>
      <c r="I56" s="41"/>
      <c r="J56" s="41"/>
      <c r="K56" s="11"/>
    </row>
    <row r="57" spans="1:12" x14ac:dyDescent="0.45">
      <c r="A57" s="78" t="s">
        <v>67</v>
      </c>
      <c r="B57" s="78"/>
      <c r="C57" s="16" t="s">
        <v>8</v>
      </c>
      <c r="D57" s="78" t="s">
        <v>49</v>
      </c>
      <c r="E57" s="78"/>
      <c r="F57" s="19"/>
      <c r="G57" s="19"/>
      <c r="H57" s="19"/>
      <c r="I57" s="19"/>
      <c r="J57" s="20"/>
      <c r="K57" s="20"/>
      <c r="L57" s="20"/>
    </row>
    <row r="58" spans="1:12" ht="15" customHeight="1" x14ac:dyDescent="0.45">
      <c r="A58" s="21" t="s">
        <v>58</v>
      </c>
      <c r="B58" s="22" t="s">
        <v>105</v>
      </c>
      <c r="C58" s="23" t="s">
        <v>0</v>
      </c>
      <c r="D58" s="77" t="s">
        <v>106</v>
      </c>
      <c r="E58" s="24"/>
      <c r="F58" s="25"/>
      <c r="G58" s="25"/>
      <c r="H58" s="25"/>
      <c r="I58" s="25"/>
      <c r="J58" s="26">
        <f>SUM(I60:I61)</f>
        <v>95.71</v>
      </c>
      <c r="K58" s="26">
        <v>7.07</v>
      </c>
      <c r="L58" s="26">
        <f>J58*K58</f>
        <v>676.66970000000003</v>
      </c>
    </row>
    <row r="59" spans="1:12" ht="30" customHeight="1" x14ac:dyDescent="0.45">
      <c r="A59" s="25"/>
      <c r="B59" s="25"/>
      <c r="C59" s="25"/>
      <c r="D59" s="77"/>
      <c r="E59" s="24"/>
      <c r="F59" s="25"/>
      <c r="G59" s="25"/>
      <c r="H59" s="25"/>
      <c r="I59" s="25"/>
      <c r="J59" s="25"/>
      <c r="K59" s="11"/>
    </row>
    <row r="60" spans="1:12" ht="13.5" hidden="1" customHeight="1" x14ac:dyDescent="0.45">
      <c r="A60" s="25"/>
      <c r="B60" s="25"/>
      <c r="C60" s="25"/>
      <c r="D60" s="42" t="s">
        <v>107</v>
      </c>
      <c r="E60" s="28">
        <v>1</v>
      </c>
      <c r="F60" s="29">
        <v>1.35</v>
      </c>
      <c r="G60" s="29">
        <v>2.2000000000000002</v>
      </c>
      <c r="H60" s="29">
        <v>0</v>
      </c>
      <c r="I60" s="30">
        <f>OR(E60&lt;&gt;0,F60&lt;&gt;0,G60&lt;&gt;0,H60&lt;&gt;0)*(E60 + (E60 = 0))*(F60 + (F60 = 0))*(G60 + (G60 = 0))*(H60 + (H60 = 0))</f>
        <v>2.9700000000000006</v>
      </c>
      <c r="J60" s="25"/>
      <c r="K60" s="11"/>
    </row>
    <row r="61" spans="1:12" ht="16.5" hidden="1" customHeight="1" x14ac:dyDescent="0.45">
      <c r="A61" s="25"/>
      <c r="B61" s="25"/>
      <c r="C61" s="25"/>
      <c r="D61" s="42" t="s">
        <v>251</v>
      </c>
      <c r="E61" s="28">
        <v>2</v>
      </c>
      <c r="F61" s="29">
        <v>46.37</v>
      </c>
      <c r="G61" s="29">
        <v>0</v>
      </c>
      <c r="H61" s="29">
        <v>0</v>
      </c>
      <c r="I61" s="30">
        <f>OR(E61&lt;&gt;0,F61&lt;&gt;0,G61&lt;&gt;0,H61&lt;&gt;0)*(E61 + (E61 = 0))*(F61 + (F61 = 0))*(G61 + (G61 = 0))*(H61 + (H61 = 0))</f>
        <v>92.74</v>
      </c>
      <c r="J61" s="25"/>
      <c r="K61" s="11"/>
    </row>
    <row r="62" spans="1:12" ht="6" customHeight="1" x14ac:dyDescent="0.45">
      <c r="A62" s="31"/>
      <c r="B62" s="31"/>
      <c r="C62" s="31"/>
      <c r="D62" s="32"/>
      <c r="E62" s="33"/>
      <c r="F62" s="31"/>
      <c r="G62" s="31"/>
      <c r="H62" s="31"/>
      <c r="I62" s="31"/>
      <c r="J62" s="31"/>
      <c r="K62" s="31"/>
      <c r="L62" s="31"/>
    </row>
    <row r="63" spans="1:12" ht="15" customHeight="1" x14ac:dyDescent="0.45">
      <c r="A63" s="21" t="s">
        <v>59</v>
      </c>
      <c r="B63" s="22" t="s">
        <v>110</v>
      </c>
      <c r="C63" s="23" t="s">
        <v>12</v>
      </c>
      <c r="D63" s="77" t="s">
        <v>111</v>
      </c>
      <c r="E63" s="24"/>
      <c r="F63" s="25"/>
      <c r="G63" s="25"/>
      <c r="H63" s="25"/>
      <c r="I63" s="25"/>
      <c r="J63" s="26">
        <f>SUM(I65:I66)</f>
        <v>85.5</v>
      </c>
      <c r="K63" s="26">
        <v>8.1999999999999993</v>
      </c>
      <c r="L63" s="26">
        <f>J63*K63</f>
        <v>701.09999999999991</v>
      </c>
    </row>
    <row r="64" spans="1:12" ht="56.25" customHeight="1" x14ac:dyDescent="0.45">
      <c r="A64" s="25"/>
      <c r="B64" s="25"/>
      <c r="C64" s="25"/>
      <c r="D64" s="77"/>
      <c r="E64" s="24"/>
      <c r="F64" s="25"/>
      <c r="G64" s="25"/>
      <c r="H64" s="25"/>
      <c r="I64" s="25"/>
      <c r="J64" s="25"/>
      <c r="K64" s="11"/>
    </row>
    <row r="65" spans="1:12" ht="13.5" hidden="1" customHeight="1" x14ac:dyDescent="0.45">
      <c r="A65" s="25"/>
      <c r="B65" s="25"/>
      <c r="C65" s="25"/>
      <c r="D65" s="42" t="s">
        <v>270</v>
      </c>
      <c r="E65" s="28">
        <v>2</v>
      </c>
      <c r="F65" s="29">
        <v>16.5</v>
      </c>
      <c r="G65" s="29">
        <v>7</v>
      </c>
      <c r="H65" s="29">
        <v>0.3</v>
      </c>
      <c r="I65" s="30">
        <f>OR(E65&lt;&gt;0,F65&lt;&gt;0,G65&lt;&gt;0,H65&lt;&gt;0)*(E65 + (E65 = 0))*(F65 + (F65 = 0))*(G65 + (G65 = 0))*(H65 + (H65 = 0))</f>
        <v>69.3</v>
      </c>
      <c r="J65" s="25"/>
      <c r="K65" s="11"/>
    </row>
    <row r="66" spans="1:12" ht="13.5" hidden="1" customHeight="1" x14ac:dyDescent="0.45">
      <c r="A66" s="25"/>
      <c r="B66" s="25"/>
      <c r="C66" s="25"/>
      <c r="D66" s="42" t="s">
        <v>109</v>
      </c>
      <c r="E66" s="28">
        <v>1</v>
      </c>
      <c r="F66" s="29">
        <v>60</v>
      </c>
      <c r="G66" s="29">
        <v>0</v>
      </c>
      <c r="H66" s="29">
        <v>0.27</v>
      </c>
      <c r="I66" s="30">
        <f>OR(E66&lt;&gt;0,F66&lt;&gt;0,G66&lt;&gt;0,H66&lt;&gt;0)*(E66 + (E66 = 0))*(F66 + (F66 = 0))*(G66 + (G66 = 0))*(H66 + (H66 = 0))</f>
        <v>16.200000000000003</v>
      </c>
      <c r="J66" s="25"/>
      <c r="K66" s="11"/>
    </row>
    <row r="67" spans="1:12" ht="6" customHeight="1" x14ac:dyDescent="0.45">
      <c r="A67" s="31"/>
      <c r="B67" s="31"/>
      <c r="C67" s="31"/>
      <c r="D67" s="32"/>
      <c r="E67" s="33"/>
      <c r="F67" s="31"/>
      <c r="G67" s="31"/>
      <c r="H67" s="31"/>
      <c r="I67" s="31"/>
      <c r="J67" s="31"/>
      <c r="K67" s="31"/>
      <c r="L67" s="31"/>
    </row>
    <row r="68" spans="1:12" ht="15.75" customHeight="1" x14ac:dyDescent="0.45">
      <c r="A68" s="21" t="s">
        <v>60</v>
      </c>
      <c r="B68" s="22" t="s">
        <v>42</v>
      </c>
      <c r="C68" s="23" t="s">
        <v>12</v>
      </c>
      <c r="D68" s="77" t="s">
        <v>41</v>
      </c>
      <c r="E68" s="24"/>
      <c r="F68" s="25"/>
      <c r="G68" s="25"/>
      <c r="H68" s="25"/>
      <c r="I68" s="25"/>
      <c r="J68" s="26">
        <f>SUM(I70:I91)</f>
        <v>186.48399999999992</v>
      </c>
      <c r="K68" s="26">
        <v>14.84</v>
      </c>
      <c r="L68" s="26">
        <f>J68*K68</f>
        <v>2767.4225599999991</v>
      </c>
    </row>
    <row r="69" spans="1:12" ht="29.25" customHeight="1" x14ac:dyDescent="0.45">
      <c r="A69" s="25"/>
      <c r="B69" s="25"/>
      <c r="C69" s="25"/>
      <c r="D69" s="77"/>
      <c r="E69" s="24"/>
      <c r="F69" s="26"/>
      <c r="G69" s="25"/>
      <c r="H69" s="25"/>
      <c r="I69" s="25"/>
      <c r="J69" s="25"/>
      <c r="K69" s="11"/>
    </row>
    <row r="70" spans="1:12" ht="13.5" hidden="1" customHeight="1" x14ac:dyDescent="0.45">
      <c r="A70" s="25"/>
      <c r="B70" s="25"/>
      <c r="C70" s="25"/>
      <c r="D70" s="42" t="s">
        <v>168</v>
      </c>
      <c r="E70" s="28">
        <v>1</v>
      </c>
      <c r="F70" s="29">
        <v>15.9</v>
      </c>
      <c r="G70" s="29">
        <v>0.6</v>
      </c>
      <c r="H70" s="29">
        <v>0.8</v>
      </c>
      <c r="I70" s="30">
        <f t="shared" ref="I70:I76" si="0">OR(E70&lt;&gt;0,F70&lt;&gt;0,G70&lt;&gt;0,H70&lt;&gt;0)*(E70 + (E70 = 0))*(F70 + (F70 = 0))*(G70 + (G70 = 0))*(H70 + (H70 = 0))</f>
        <v>7.6319999999999997</v>
      </c>
      <c r="J70" s="25"/>
      <c r="K70" s="11" t="s">
        <v>43</v>
      </c>
    </row>
    <row r="71" spans="1:12" ht="13.5" hidden="1" customHeight="1" x14ac:dyDescent="0.45">
      <c r="A71" s="25"/>
      <c r="B71" s="25"/>
      <c r="C71" s="25"/>
      <c r="D71" s="42" t="s">
        <v>175</v>
      </c>
      <c r="E71" s="28">
        <v>1</v>
      </c>
      <c r="F71" s="29">
        <v>7.5</v>
      </c>
      <c r="G71" s="29">
        <v>0.6</v>
      </c>
      <c r="H71" s="29">
        <v>0.8</v>
      </c>
      <c r="I71" s="30">
        <f t="shared" si="0"/>
        <v>3.6</v>
      </c>
      <c r="J71" s="25"/>
      <c r="K71" s="11"/>
    </row>
    <row r="72" spans="1:12" ht="13.5" hidden="1" customHeight="1" x14ac:dyDescent="0.45">
      <c r="A72" s="25"/>
      <c r="B72" s="25"/>
      <c r="C72" s="25"/>
      <c r="D72" s="42" t="s">
        <v>116</v>
      </c>
      <c r="E72" s="28">
        <v>1</v>
      </c>
      <c r="F72" s="29">
        <v>33</v>
      </c>
      <c r="G72" s="29">
        <v>0.6</v>
      </c>
      <c r="H72" s="29">
        <v>0.7</v>
      </c>
      <c r="I72" s="30">
        <f t="shared" si="0"/>
        <v>13.86</v>
      </c>
      <c r="J72" s="25"/>
      <c r="K72" s="11"/>
    </row>
    <row r="73" spans="1:12" ht="13.5" hidden="1" customHeight="1" x14ac:dyDescent="0.45">
      <c r="A73" s="25"/>
      <c r="B73" s="25"/>
      <c r="C73" s="25"/>
      <c r="D73" s="42"/>
      <c r="E73" s="28">
        <v>1</v>
      </c>
      <c r="F73" s="29">
        <v>12</v>
      </c>
      <c r="G73" s="29">
        <v>0.6</v>
      </c>
      <c r="H73" s="29">
        <v>0.7</v>
      </c>
      <c r="I73" s="30">
        <f t="shared" si="0"/>
        <v>5.0399999999999991</v>
      </c>
      <c r="J73" s="25"/>
      <c r="K73" s="11"/>
    </row>
    <row r="74" spans="1:12" ht="13.5" hidden="1" customHeight="1" x14ac:dyDescent="0.45">
      <c r="A74" s="25"/>
      <c r="B74" s="25"/>
      <c r="C74" s="25"/>
      <c r="D74" s="42"/>
      <c r="E74" s="28">
        <v>1</v>
      </c>
      <c r="F74" s="29">
        <v>36</v>
      </c>
      <c r="G74" s="29">
        <v>0.6</v>
      </c>
      <c r="H74" s="29">
        <v>0.7</v>
      </c>
      <c r="I74" s="30">
        <f t="shared" si="0"/>
        <v>15.119999999999997</v>
      </c>
      <c r="J74" s="25"/>
      <c r="K74" s="11"/>
    </row>
    <row r="75" spans="1:12" ht="13.5" hidden="1" customHeight="1" x14ac:dyDescent="0.45">
      <c r="A75" s="25"/>
      <c r="B75" s="25"/>
      <c r="C75" s="25"/>
      <c r="D75" s="42"/>
      <c r="E75" s="28">
        <v>1</v>
      </c>
      <c r="F75" s="29">
        <v>13.5</v>
      </c>
      <c r="G75" s="29">
        <v>0.6</v>
      </c>
      <c r="H75" s="29">
        <v>0.7</v>
      </c>
      <c r="I75" s="30">
        <f t="shared" si="0"/>
        <v>5.669999999999999</v>
      </c>
      <c r="J75" s="25"/>
      <c r="K75" s="11"/>
    </row>
    <row r="76" spans="1:12" ht="13.5" hidden="1" customHeight="1" x14ac:dyDescent="0.45">
      <c r="A76" s="25"/>
      <c r="B76" s="25"/>
      <c r="C76" s="25"/>
      <c r="D76" s="42" t="s">
        <v>28</v>
      </c>
      <c r="E76" s="28">
        <v>1</v>
      </c>
      <c r="F76" s="29">
        <v>25</v>
      </c>
      <c r="G76" s="29">
        <v>0.6</v>
      </c>
      <c r="H76" s="29">
        <v>0.7</v>
      </c>
      <c r="I76" s="30">
        <f t="shared" si="0"/>
        <v>10.5</v>
      </c>
      <c r="J76" s="25"/>
      <c r="K76" s="11"/>
    </row>
    <row r="77" spans="1:12" ht="6" hidden="1" customHeight="1" x14ac:dyDescent="0.45">
      <c r="A77" s="31"/>
      <c r="B77" s="31"/>
      <c r="C77" s="31"/>
      <c r="D77" s="27"/>
      <c r="E77" s="33"/>
      <c r="F77" s="31"/>
      <c r="G77" s="31"/>
      <c r="H77" s="29">
        <v>0.7</v>
      </c>
      <c r="I77" s="31"/>
      <c r="J77" s="31"/>
      <c r="K77" s="11"/>
    </row>
    <row r="78" spans="1:12" ht="15.75" hidden="1" customHeight="1" x14ac:dyDescent="0.45">
      <c r="A78" s="21" t="s">
        <v>62</v>
      </c>
      <c r="B78" s="22" t="s">
        <v>134</v>
      </c>
      <c r="C78" s="23" t="s">
        <v>12</v>
      </c>
      <c r="D78" s="76" t="s">
        <v>135</v>
      </c>
      <c r="E78" s="24"/>
      <c r="F78" s="25"/>
      <c r="G78" s="25"/>
      <c r="H78" s="29">
        <v>0.7</v>
      </c>
      <c r="I78" s="25"/>
      <c r="J78" s="26">
        <f>SUM(I80:I80)</f>
        <v>11.129999999999999</v>
      </c>
      <c r="K78" s="11"/>
    </row>
    <row r="79" spans="1:12" ht="53.25" hidden="1" customHeight="1" x14ac:dyDescent="0.45">
      <c r="A79" s="25"/>
      <c r="B79" s="25"/>
      <c r="C79" s="25"/>
      <c r="D79" s="76"/>
      <c r="E79" s="24"/>
      <c r="F79" s="25"/>
      <c r="G79" s="25"/>
      <c r="H79" s="29">
        <v>0.7</v>
      </c>
      <c r="I79" s="25"/>
      <c r="J79" s="25"/>
      <c r="K79" s="11"/>
    </row>
    <row r="80" spans="1:12" ht="13.5" hidden="1" customHeight="1" x14ac:dyDescent="0.45">
      <c r="A80" s="25"/>
      <c r="B80" s="25"/>
      <c r="C80" s="25"/>
      <c r="D80" s="42" t="s">
        <v>136</v>
      </c>
      <c r="E80" s="28">
        <v>1</v>
      </c>
      <c r="F80" s="29">
        <v>26.5</v>
      </c>
      <c r="G80" s="29">
        <v>0.6</v>
      </c>
      <c r="H80" s="29">
        <v>0.7</v>
      </c>
      <c r="I80" s="30">
        <f>OR(E80&lt;&gt;0,F80&lt;&gt;0,G80&lt;&gt;0,H80&lt;&gt;0)*(E80 + (E80 = 0))*(F80 + (F80 = 0))*(G80 + (G80 = 0))*(H80 + (H80 = 0))</f>
        <v>11.129999999999999</v>
      </c>
      <c r="J80" s="25"/>
      <c r="K80" s="11" t="s">
        <v>137</v>
      </c>
    </row>
    <row r="81" spans="1:12" ht="6" hidden="1" customHeight="1" x14ac:dyDescent="0.45">
      <c r="A81" s="31"/>
      <c r="B81" s="31"/>
      <c r="C81" s="31"/>
      <c r="D81" s="27"/>
      <c r="E81" s="33"/>
      <c r="F81" s="31"/>
      <c r="G81" s="31"/>
      <c r="H81" s="29">
        <v>0.7</v>
      </c>
      <c r="I81" s="31"/>
      <c r="J81" s="31"/>
      <c r="K81" s="11"/>
    </row>
    <row r="82" spans="1:12" ht="15.75" hidden="1" customHeight="1" x14ac:dyDescent="0.45">
      <c r="A82" s="21" t="s">
        <v>63</v>
      </c>
      <c r="B82" s="22" t="s">
        <v>44</v>
      </c>
      <c r="C82" s="23" t="s">
        <v>0</v>
      </c>
      <c r="D82" s="76" t="s">
        <v>45</v>
      </c>
      <c r="E82" s="24"/>
      <c r="F82" s="25"/>
      <c r="G82" s="25"/>
      <c r="H82" s="29">
        <v>0.7</v>
      </c>
      <c r="I82" s="25"/>
      <c r="J82" s="26">
        <f>SUM(I84:I84)</f>
        <v>11.129999999999999</v>
      </c>
      <c r="K82" s="11"/>
    </row>
    <row r="83" spans="1:12" ht="15.75" hidden="1" customHeight="1" x14ac:dyDescent="0.45">
      <c r="A83" s="25"/>
      <c r="B83" s="25"/>
      <c r="C83" s="25"/>
      <c r="D83" s="76"/>
      <c r="E83" s="24"/>
      <c r="F83" s="25"/>
      <c r="G83" s="25"/>
      <c r="H83" s="29">
        <v>0.7</v>
      </c>
      <c r="I83" s="25"/>
      <c r="J83" s="25"/>
      <c r="K83" s="11"/>
    </row>
    <row r="84" spans="1:12" ht="13.5" hidden="1" customHeight="1" x14ac:dyDescent="0.45">
      <c r="A84" s="25"/>
      <c r="B84" s="25"/>
      <c r="C84" s="25"/>
      <c r="D84" s="42" t="s">
        <v>139</v>
      </c>
      <c r="E84" s="28">
        <v>1</v>
      </c>
      <c r="F84" s="29">
        <v>26.5</v>
      </c>
      <c r="G84" s="29">
        <v>0.6</v>
      </c>
      <c r="H84" s="29">
        <v>0.7</v>
      </c>
      <c r="I84" s="30">
        <f>OR(E84&lt;&gt;0,F84&lt;&gt;0,G84&lt;&gt;0,H84&lt;&gt;0)*(E84 + (E84 = 0))*(F84 + (F84 = 0))*(G84 + (G84 = 0))*(H84 + (H84 = 0))</f>
        <v>11.129999999999999</v>
      </c>
      <c r="J84" s="25"/>
      <c r="K84" s="11" t="s">
        <v>138</v>
      </c>
    </row>
    <row r="85" spans="1:12" ht="13.5" hidden="1" customHeight="1" x14ac:dyDescent="0.45">
      <c r="A85" s="25"/>
      <c r="B85" s="25"/>
      <c r="C85" s="25"/>
      <c r="D85" s="42" t="s">
        <v>140</v>
      </c>
      <c r="E85" s="28">
        <v>1</v>
      </c>
      <c r="F85" s="29">
        <v>26.5</v>
      </c>
      <c r="G85" s="29">
        <v>0.6</v>
      </c>
      <c r="H85" s="29">
        <v>0.7</v>
      </c>
      <c r="I85" s="30">
        <f>OR(E85&lt;&gt;0,F85&lt;&gt;0,G85&lt;&gt;0,H85&lt;&gt;0)*(E85 + (E85 = 0))*(F85 + (F85 = 0))*(G85 + (G85 = 0))*(H85 + (H85 = 0))</f>
        <v>11.129999999999999</v>
      </c>
      <c r="J85" s="25"/>
      <c r="K85" s="11"/>
    </row>
    <row r="86" spans="1:12" ht="13.5" hidden="1" customHeight="1" x14ac:dyDescent="0.45">
      <c r="A86" s="25"/>
      <c r="B86" s="25"/>
      <c r="C86" s="25"/>
      <c r="D86" s="42" t="s">
        <v>547</v>
      </c>
      <c r="E86" s="28">
        <v>1</v>
      </c>
      <c r="F86" s="29">
        <f>30.8+71.6+10.6+23.7</f>
        <v>136.69999999999999</v>
      </c>
      <c r="G86" s="29">
        <v>0.4</v>
      </c>
      <c r="H86" s="29">
        <v>0.7</v>
      </c>
      <c r="I86" s="30">
        <f t="shared" ref="I86:I91" si="1">OR(E86&lt;&gt;0,F86&lt;&gt;0,G86&lt;&gt;0,H86&lt;&gt;0)*(E86 + (E86 = 0))*(F86 + (F86 = 0))*(G86 + (G86 = 0))*(H86 + (H86 = 0))</f>
        <v>38.275999999999996</v>
      </c>
      <c r="J86" s="25"/>
      <c r="K86" s="11"/>
    </row>
    <row r="87" spans="1:12" ht="13.5" hidden="1" customHeight="1" x14ac:dyDescent="0.45">
      <c r="A87" s="25"/>
      <c r="B87" s="25"/>
      <c r="C87" s="25"/>
      <c r="D87" s="42"/>
      <c r="E87" s="28">
        <v>1</v>
      </c>
      <c r="F87" s="29">
        <v>20</v>
      </c>
      <c r="G87" s="29">
        <v>0.4</v>
      </c>
      <c r="H87" s="29">
        <v>0.7</v>
      </c>
      <c r="I87" s="30">
        <f t="shared" si="1"/>
        <v>5.6</v>
      </c>
      <c r="J87" s="25"/>
      <c r="K87" s="11"/>
    </row>
    <row r="88" spans="1:12" ht="13.5" hidden="1" customHeight="1" x14ac:dyDescent="0.45">
      <c r="A88" s="25"/>
      <c r="B88" s="25"/>
      <c r="C88" s="25"/>
      <c r="D88" s="42" t="s">
        <v>548</v>
      </c>
      <c r="E88" s="28">
        <v>1</v>
      </c>
      <c r="F88" s="29">
        <f>3.8+3+60.8+8.4+27.4+3.8</f>
        <v>107.2</v>
      </c>
      <c r="G88" s="29">
        <v>0.4</v>
      </c>
      <c r="H88" s="29">
        <v>0.7</v>
      </c>
      <c r="I88" s="30">
        <f t="shared" si="1"/>
        <v>30.015999999999998</v>
      </c>
      <c r="J88" s="25"/>
      <c r="K88" s="11"/>
    </row>
    <row r="89" spans="1:12" ht="13.5" hidden="1" customHeight="1" x14ac:dyDescent="0.45">
      <c r="A89" s="25"/>
      <c r="B89" s="25"/>
      <c r="C89" s="25"/>
      <c r="D89" s="42" t="s">
        <v>271</v>
      </c>
      <c r="E89" s="28">
        <v>1</v>
      </c>
      <c r="F89" s="29">
        <v>26.5</v>
      </c>
      <c r="G89" s="29">
        <v>0.4</v>
      </c>
      <c r="H89" s="29">
        <v>0.7</v>
      </c>
      <c r="I89" s="30">
        <f t="shared" si="1"/>
        <v>7.4200000000000008</v>
      </c>
      <c r="J89" s="25"/>
      <c r="K89" s="11"/>
    </row>
    <row r="90" spans="1:12" ht="13.5" hidden="1" customHeight="1" x14ac:dyDescent="0.45">
      <c r="A90" s="25"/>
      <c r="B90" s="25"/>
      <c r="C90" s="25"/>
      <c r="D90" s="42" t="s">
        <v>274</v>
      </c>
      <c r="E90" s="28">
        <v>1</v>
      </c>
      <c r="F90" s="29">
        <v>26.5</v>
      </c>
      <c r="G90" s="29">
        <v>0.4</v>
      </c>
      <c r="H90" s="29">
        <v>0.7</v>
      </c>
      <c r="I90" s="30">
        <f t="shared" si="1"/>
        <v>7.4200000000000008</v>
      </c>
      <c r="J90" s="25"/>
      <c r="K90" s="11"/>
    </row>
    <row r="91" spans="1:12" ht="13.5" hidden="1" customHeight="1" x14ac:dyDescent="0.45">
      <c r="A91" s="25"/>
      <c r="B91" s="25"/>
      <c r="C91" s="25"/>
      <c r="D91" s="42" t="s">
        <v>273</v>
      </c>
      <c r="E91" s="28">
        <v>1</v>
      </c>
      <c r="F91" s="29">
        <v>10.5</v>
      </c>
      <c r="G91" s="29">
        <v>0.4</v>
      </c>
      <c r="H91" s="29">
        <v>0.7</v>
      </c>
      <c r="I91" s="30">
        <f t="shared" si="1"/>
        <v>2.94</v>
      </c>
      <c r="J91" s="25"/>
      <c r="K91" s="11"/>
    </row>
    <row r="92" spans="1:12" ht="6" customHeight="1" x14ac:dyDescent="0.45">
      <c r="A92" s="31"/>
      <c r="B92" s="31"/>
      <c r="C92" s="31"/>
      <c r="D92" s="32"/>
      <c r="E92" s="33"/>
      <c r="F92" s="31"/>
      <c r="G92" s="31"/>
      <c r="H92" s="31"/>
      <c r="I92" s="31"/>
      <c r="J92" s="31"/>
      <c r="K92" s="31"/>
      <c r="L92" s="31"/>
    </row>
    <row r="93" spans="1:12" ht="15.75" customHeight="1" x14ac:dyDescent="0.45">
      <c r="A93" s="21" t="s">
        <v>61</v>
      </c>
      <c r="B93" s="22" t="s">
        <v>125</v>
      </c>
      <c r="C93" s="23" t="s">
        <v>12</v>
      </c>
      <c r="D93" s="77" t="s">
        <v>126</v>
      </c>
      <c r="E93" s="24"/>
      <c r="F93" s="25"/>
      <c r="G93" s="25"/>
      <c r="H93" s="25"/>
      <c r="I93" s="25"/>
      <c r="J93" s="26">
        <f>SUM(I95:I117)</f>
        <v>179.00799999999998</v>
      </c>
      <c r="K93" s="26">
        <v>34.76</v>
      </c>
      <c r="L93" s="26">
        <f>J93*K93</f>
        <v>6222.3180799999991</v>
      </c>
    </row>
    <row r="94" spans="1:12" ht="29.25" customHeight="1" x14ac:dyDescent="0.45">
      <c r="A94" s="25"/>
      <c r="B94" s="25"/>
      <c r="C94" s="25"/>
      <c r="D94" s="77"/>
      <c r="E94" s="24"/>
      <c r="F94" s="26"/>
      <c r="G94" s="25"/>
      <c r="H94" s="25"/>
      <c r="I94" s="25"/>
      <c r="J94" s="25"/>
      <c r="K94" s="11"/>
    </row>
    <row r="95" spans="1:12" ht="13.5" hidden="1" customHeight="1" x14ac:dyDescent="0.45">
      <c r="A95" s="25"/>
      <c r="B95" s="25"/>
      <c r="C95" s="25"/>
      <c r="D95" s="42" t="s">
        <v>168</v>
      </c>
      <c r="E95" s="28">
        <v>1</v>
      </c>
      <c r="F95" s="29">
        <v>15.9</v>
      </c>
      <c r="G95" s="29">
        <v>0.6</v>
      </c>
      <c r="H95" s="29">
        <v>0.8</v>
      </c>
      <c r="I95" s="30">
        <f t="shared" ref="I95:I100" si="2">OR(E95&lt;&gt;0,F95&lt;&gt;0,G95&lt;&gt;0,H95&lt;&gt;0)*(E95 + (E95 = 0))*(F95 + (F95 = 0))*(G95 + (G95 = 0))*(H95 + (H95 = 0))</f>
        <v>7.6319999999999997</v>
      </c>
      <c r="J95" s="25"/>
      <c r="K95" s="11" t="s">
        <v>560</v>
      </c>
    </row>
    <row r="96" spans="1:12" ht="13.5" hidden="1" customHeight="1" x14ac:dyDescent="0.45">
      <c r="A96" s="25"/>
      <c r="B96" s="25"/>
      <c r="C96" s="25"/>
      <c r="D96" s="42" t="s">
        <v>175</v>
      </c>
      <c r="E96" s="28">
        <v>1</v>
      </c>
      <c r="F96" s="29">
        <v>7.5</v>
      </c>
      <c r="G96" s="29">
        <v>0.6</v>
      </c>
      <c r="H96" s="29">
        <v>0.8</v>
      </c>
      <c r="I96" s="30">
        <f t="shared" si="2"/>
        <v>3.6</v>
      </c>
      <c r="J96" s="25"/>
      <c r="K96" s="11"/>
    </row>
    <row r="97" spans="1:11" ht="13.5" hidden="1" customHeight="1" x14ac:dyDescent="0.45">
      <c r="A97" s="25"/>
      <c r="B97" s="25"/>
      <c r="C97" s="25"/>
      <c r="D97" s="42" t="s">
        <v>116</v>
      </c>
      <c r="E97" s="28">
        <v>1</v>
      </c>
      <c r="F97" s="29">
        <v>33</v>
      </c>
      <c r="G97" s="29">
        <v>0.6</v>
      </c>
      <c r="H97" s="29">
        <v>0.7</v>
      </c>
      <c r="I97" s="30">
        <f t="shared" si="2"/>
        <v>13.86</v>
      </c>
      <c r="J97" s="25"/>
      <c r="K97" s="11"/>
    </row>
    <row r="98" spans="1:11" ht="13.5" hidden="1" customHeight="1" x14ac:dyDescent="0.45">
      <c r="A98" s="25"/>
      <c r="B98" s="25"/>
      <c r="C98" s="25"/>
      <c r="D98" s="42"/>
      <c r="E98" s="28">
        <v>1</v>
      </c>
      <c r="F98" s="29">
        <v>12</v>
      </c>
      <c r="G98" s="29">
        <v>0.6</v>
      </c>
      <c r="H98" s="29">
        <v>0.7</v>
      </c>
      <c r="I98" s="30">
        <f t="shared" si="2"/>
        <v>5.0399999999999991</v>
      </c>
      <c r="J98" s="25"/>
      <c r="K98" s="11"/>
    </row>
    <row r="99" spans="1:11" ht="13.5" hidden="1" customHeight="1" x14ac:dyDescent="0.45">
      <c r="A99" s="25"/>
      <c r="B99" s="25"/>
      <c r="C99" s="25"/>
      <c r="D99" s="42"/>
      <c r="E99" s="28">
        <v>1</v>
      </c>
      <c r="F99" s="29">
        <v>36</v>
      </c>
      <c r="G99" s="29">
        <v>0.6</v>
      </c>
      <c r="H99" s="29">
        <v>0.7</v>
      </c>
      <c r="I99" s="30">
        <f t="shared" si="2"/>
        <v>15.119999999999997</v>
      </c>
      <c r="J99" s="25"/>
      <c r="K99" s="11"/>
    </row>
    <row r="100" spans="1:11" ht="13.5" hidden="1" customHeight="1" x14ac:dyDescent="0.45">
      <c r="A100" s="25"/>
      <c r="B100" s="25"/>
      <c r="C100" s="25"/>
      <c r="D100" s="42"/>
      <c r="E100" s="28">
        <v>1</v>
      </c>
      <c r="F100" s="29">
        <v>13.5</v>
      </c>
      <c r="G100" s="29">
        <v>0.6</v>
      </c>
      <c r="H100" s="29">
        <v>0.7</v>
      </c>
      <c r="I100" s="30">
        <f t="shared" si="2"/>
        <v>5.669999999999999</v>
      </c>
      <c r="J100" s="25"/>
      <c r="K100" s="11"/>
    </row>
    <row r="101" spans="1:11" ht="6" hidden="1" customHeight="1" x14ac:dyDescent="0.45">
      <c r="A101" s="31"/>
      <c r="B101" s="31"/>
      <c r="C101" s="31"/>
      <c r="D101" s="27"/>
      <c r="E101" s="33"/>
      <c r="F101" s="31"/>
      <c r="G101" s="31"/>
      <c r="H101" s="31"/>
      <c r="I101" s="31"/>
      <c r="J101" s="31"/>
      <c r="K101" s="11"/>
    </row>
    <row r="102" spans="1:11" ht="15.75" hidden="1" customHeight="1" x14ac:dyDescent="0.45">
      <c r="A102" s="21" t="s">
        <v>62</v>
      </c>
      <c r="B102" s="22" t="s">
        <v>134</v>
      </c>
      <c r="C102" s="23" t="s">
        <v>12</v>
      </c>
      <c r="D102" s="76" t="s">
        <v>135</v>
      </c>
      <c r="E102" s="24"/>
      <c r="F102" s="25"/>
      <c r="G102" s="25"/>
      <c r="H102" s="25"/>
      <c r="I102" s="25"/>
      <c r="J102" s="26">
        <f>SUM(I104:I104)</f>
        <v>14.309999999999999</v>
      </c>
      <c r="K102" s="11"/>
    </row>
    <row r="103" spans="1:11" ht="53.25" hidden="1" customHeight="1" x14ac:dyDescent="0.45">
      <c r="A103" s="25"/>
      <c r="B103" s="25"/>
      <c r="C103" s="25"/>
      <c r="D103" s="76"/>
      <c r="E103" s="24"/>
      <c r="F103" s="25"/>
      <c r="G103" s="25"/>
      <c r="H103" s="25"/>
      <c r="I103" s="25"/>
      <c r="J103" s="25"/>
      <c r="K103" s="11"/>
    </row>
    <row r="104" spans="1:11" ht="13.5" hidden="1" customHeight="1" x14ac:dyDescent="0.45">
      <c r="A104" s="25"/>
      <c r="B104" s="25"/>
      <c r="C104" s="25"/>
      <c r="D104" s="42" t="s">
        <v>136</v>
      </c>
      <c r="E104" s="28">
        <v>1</v>
      </c>
      <c r="F104" s="29">
        <v>26.5</v>
      </c>
      <c r="G104" s="29">
        <v>0.6</v>
      </c>
      <c r="H104" s="29">
        <v>0.9</v>
      </c>
      <c r="I104" s="30">
        <f>OR(E104&lt;&gt;0,F104&lt;&gt;0,G104&lt;&gt;0,H104&lt;&gt;0)*(E104 + (E104 = 0))*(F104 + (F104 = 0))*(G104 + (G104 = 0))*(H104 + (H104 = 0))</f>
        <v>14.309999999999999</v>
      </c>
      <c r="J104" s="25"/>
      <c r="K104" s="11" t="s">
        <v>137</v>
      </c>
    </row>
    <row r="105" spans="1:11" ht="6" hidden="1" customHeight="1" x14ac:dyDescent="0.45">
      <c r="A105" s="31"/>
      <c r="B105" s="31"/>
      <c r="C105" s="31"/>
      <c r="D105" s="27"/>
      <c r="E105" s="33"/>
      <c r="F105" s="31"/>
      <c r="G105" s="31"/>
      <c r="H105" s="31"/>
      <c r="I105" s="31"/>
      <c r="J105" s="31"/>
      <c r="K105" s="11"/>
    </row>
    <row r="106" spans="1:11" ht="15.75" hidden="1" customHeight="1" x14ac:dyDescent="0.45">
      <c r="A106" s="21" t="s">
        <v>63</v>
      </c>
      <c r="B106" s="22" t="s">
        <v>44</v>
      </c>
      <c r="C106" s="23" t="s">
        <v>0</v>
      </c>
      <c r="D106" s="76" t="s">
        <v>45</v>
      </c>
      <c r="E106" s="24"/>
      <c r="F106" s="25"/>
      <c r="G106" s="25"/>
      <c r="H106" s="25"/>
      <c r="I106" s="25"/>
      <c r="J106" s="26">
        <f>SUM(I108:I108)</f>
        <v>14.309999999999999</v>
      </c>
      <c r="K106" s="11"/>
    </row>
    <row r="107" spans="1:11" ht="15.75" hidden="1" customHeight="1" x14ac:dyDescent="0.45">
      <c r="A107" s="25"/>
      <c r="B107" s="25"/>
      <c r="C107" s="25"/>
      <c r="D107" s="76"/>
      <c r="E107" s="24"/>
      <c r="F107" s="25"/>
      <c r="G107" s="25"/>
      <c r="H107" s="25"/>
      <c r="I107" s="25"/>
      <c r="J107" s="25"/>
      <c r="K107" s="11"/>
    </row>
    <row r="108" spans="1:11" ht="13.5" hidden="1" customHeight="1" x14ac:dyDescent="0.45">
      <c r="A108" s="25"/>
      <c r="B108" s="25"/>
      <c r="C108" s="25"/>
      <c r="D108" s="42" t="s">
        <v>139</v>
      </c>
      <c r="E108" s="28">
        <v>1</v>
      </c>
      <c r="F108" s="29">
        <v>26.5</v>
      </c>
      <c r="G108" s="29">
        <v>0.6</v>
      </c>
      <c r="H108" s="29">
        <v>0.9</v>
      </c>
      <c r="I108" s="30">
        <f>OR(E108&lt;&gt;0,F108&lt;&gt;0,G108&lt;&gt;0,H108&lt;&gt;0)*(E108 + (E108 = 0))*(F108 + (F108 = 0))*(G108 + (G108 = 0))*(H108 + (H108 = 0))</f>
        <v>14.309999999999999</v>
      </c>
      <c r="J108" s="25"/>
      <c r="K108" s="11" t="s">
        <v>138</v>
      </c>
    </row>
    <row r="109" spans="1:11" ht="13.5" hidden="1" customHeight="1" x14ac:dyDescent="0.45">
      <c r="A109" s="25"/>
      <c r="B109" s="25"/>
      <c r="C109" s="25"/>
      <c r="D109" s="42" t="s">
        <v>140</v>
      </c>
      <c r="E109" s="28">
        <v>1</v>
      </c>
      <c r="F109" s="29">
        <v>26.5</v>
      </c>
      <c r="G109" s="29">
        <v>0.6</v>
      </c>
      <c r="H109" s="29">
        <v>0.9</v>
      </c>
      <c r="I109" s="30">
        <f>OR(E109&lt;&gt;0,F109&lt;&gt;0,G109&lt;&gt;0,H109&lt;&gt;0)*(E109 + (E109 = 0))*(F109 + (F109 = 0))*(G109 + (G109 = 0))*(H109 + (H109 = 0))</f>
        <v>14.309999999999999</v>
      </c>
      <c r="J109" s="25"/>
      <c r="K109" s="11"/>
    </row>
    <row r="110" spans="1:11" ht="13.5" hidden="1" customHeight="1" x14ac:dyDescent="0.45">
      <c r="A110" s="25"/>
      <c r="B110" s="25"/>
      <c r="C110" s="25"/>
      <c r="D110" s="42" t="s">
        <v>28</v>
      </c>
      <c r="E110" s="28">
        <v>1</v>
      </c>
      <c r="F110" s="29">
        <v>25</v>
      </c>
      <c r="G110" s="29">
        <v>0.6</v>
      </c>
      <c r="H110" s="29">
        <v>0.7</v>
      </c>
      <c r="I110" s="30">
        <f t="shared" ref="I110:I117" si="3">OR(E110&lt;&gt;0,F110&lt;&gt;0,G110&lt;&gt;0,H110&lt;&gt;0)*(E110 + (E110 = 0))*(F110 + (F110 = 0))*(G110 + (G110 = 0))*(H110 + (H110 = 0))</f>
        <v>10.5</v>
      </c>
      <c r="J110" s="25"/>
      <c r="K110" s="11"/>
    </row>
    <row r="111" spans="1:11" ht="13.5" hidden="1" customHeight="1" x14ac:dyDescent="0.45">
      <c r="A111" s="25"/>
      <c r="B111" s="25"/>
      <c r="C111" s="25"/>
      <c r="D111" s="42" t="s">
        <v>556</v>
      </c>
      <c r="E111" s="28">
        <v>1</v>
      </c>
      <c r="F111" s="29">
        <v>31.2</v>
      </c>
      <c r="G111" s="29">
        <v>0.4</v>
      </c>
      <c r="H111" s="29">
        <v>0.7</v>
      </c>
      <c r="I111" s="30">
        <f t="shared" si="3"/>
        <v>8.7359999999999989</v>
      </c>
      <c r="J111" s="25"/>
      <c r="K111" s="11"/>
    </row>
    <row r="112" spans="1:11" ht="13.5" hidden="1" customHeight="1" x14ac:dyDescent="0.45">
      <c r="A112" s="25"/>
      <c r="B112" s="25"/>
      <c r="C112" s="25"/>
      <c r="D112" s="42"/>
      <c r="E112" s="28">
        <v>1</v>
      </c>
      <c r="F112" s="29">
        <v>20</v>
      </c>
      <c r="G112" s="29">
        <v>0.4</v>
      </c>
      <c r="H112" s="29">
        <v>0.7</v>
      </c>
      <c r="I112" s="30">
        <f t="shared" si="3"/>
        <v>5.6</v>
      </c>
      <c r="J112" s="25"/>
      <c r="K112" s="11"/>
    </row>
    <row r="113" spans="1:12" ht="13.5" hidden="1" customHeight="1" x14ac:dyDescent="0.45">
      <c r="A113" s="25"/>
      <c r="B113" s="25"/>
      <c r="C113" s="25"/>
      <c r="D113" s="42" t="s">
        <v>559</v>
      </c>
      <c r="E113" s="28">
        <v>1</v>
      </c>
      <c r="F113" s="29">
        <v>105.5</v>
      </c>
      <c r="G113" s="29">
        <v>0.4</v>
      </c>
      <c r="H113" s="29">
        <v>0.5</v>
      </c>
      <c r="I113" s="30">
        <f t="shared" si="3"/>
        <v>21.1</v>
      </c>
      <c r="J113" s="25"/>
      <c r="K113" s="11"/>
    </row>
    <row r="114" spans="1:12" ht="13.5" hidden="1" customHeight="1" x14ac:dyDescent="0.45">
      <c r="A114" s="25"/>
      <c r="B114" s="25"/>
      <c r="C114" s="25"/>
      <c r="D114" s="42" t="s">
        <v>548</v>
      </c>
      <c r="E114" s="28">
        <v>1</v>
      </c>
      <c r="F114" s="29">
        <f>3.8+3+60.8+8.4+27.4+3.8</f>
        <v>107.2</v>
      </c>
      <c r="G114" s="29">
        <v>0.4</v>
      </c>
      <c r="H114" s="29">
        <v>0.5</v>
      </c>
      <c r="I114" s="30">
        <f t="shared" si="3"/>
        <v>21.44</v>
      </c>
      <c r="J114" s="25"/>
      <c r="K114" s="11"/>
    </row>
    <row r="115" spans="1:12" ht="13.5" hidden="1" customHeight="1" x14ac:dyDescent="0.45">
      <c r="A115" s="25"/>
      <c r="B115" s="25"/>
      <c r="C115" s="25"/>
      <c r="D115" s="42" t="s">
        <v>271</v>
      </c>
      <c r="E115" s="28">
        <v>1</v>
      </c>
      <c r="F115" s="29">
        <v>26.5</v>
      </c>
      <c r="G115" s="29">
        <v>0.4</v>
      </c>
      <c r="H115" s="29">
        <v>0.7</v>
      </c>
      <c r="I115" s="30">
        <f t="shared" si="3"/>
        <v>7.4200000000000008</v>
      </c>
      <c r="J115" s="25"/>
      <c r="K115" s="11"/>
    </row>
    <row r="116" spans="1:12" ht="13.5" hidden="1" customHeight="1" x14ac:dyDescent="0.45">
      <c r="A116" s="25"/>
      <c r="B116" s="25"/>
      <c r="C116" s="25"/>
      <c r="D116" s="42" t="s">
        <v>274</v>
      </c>
      <c r="E116" s="28">
        <v>1</v>
      </c>
      <c r="F116" s="29">
        <v>26.5</v>
      </c>
      <c r="G116" s="29">
        <v>0.4</v>
      </c>
      <c r="H116" s="29">
        <v>0.7</v>
      </c>
      <c r="I116" s="30">
        <f t="shared" si="3"/>
        <v>7.4200000000000008</v>
      </c>
      <c r="J116" s="25"/>
      <c r="K116" s="11"/>
    </row>
    <row r="117" spans="1:12" ht="13.5" hidden="1" customHeight="1" x14ac:dyDescent="0.45">
      <c r="A117" s="25"/>
      <c r="B117" s="25"/>
      <c r="C117" s="25"/>
      <c r="D117" s="42" t="s">
        <v>273</v>
      </c>
      <c r="E117" s="28">
        <v>1</v>
      </c>
      <c r="F117" s="29">
        <v>10.5</v>
      </c>
      <c r="G117" s="29">
        <v>0.4</v>
      </c>
      <c r="H117" s="29">
        <v>0.7</v>
      </c>
      <c r="I117" s="30">
        <f t="shared" si="3"/>
        <v>2.94</v>
      </c>
      <c r="J117" s="25"/>
      <c r="K117" s="11"/>
    </row>
    <row r="118" spans="1:12" ht="6" customHeight="1" x14ac:dyDescent="0.45">
      <c r="A118" s="31"/>
      <c r="B118" s="31"/>
      <c r="C118" s="31"/>
      <c r="D118" s="32"/>
      <c r="E118" s="33"/>
      <c r="F118" s="31"/>
      <c r="G118" s="31"/>
      <c r="H118" s="31"/>
      <c r="I118" s="31"/>
      <c r="J118" s="31"/>
      <c r="K118" s="31"/>
      <c r="L118" s="31"/>
    </row>
    <row r="119" spans="1:12" ht="15.75" customHeight="1" x14ac:dyDescent="0.45">
      <c r="A119" s="21" t="s">
        <v>62</v>
      </c>
      <c r="B119" s="22" t="s">
        <v>549</v>
      </c>
      <c r="C119" s="23" t="s">
        <v>0</v>
      </c>
      <c r="D119" s="77" t="s">
        <v>550</v>
      </c>
      <c r="E119" s="24"/>
      <c r="F119" s="25"/>
      <c r="G119" s="25"/>
      <c r="H119" s="25"/>
      <c r="I119" s="25"/>
      <c r="J119" s="26">
        <f>SUM(I121:I121)</f>
        <v>41.28</v>
      </c>
      <c r="K119" s="26">
        <v>5.32</v>
      </c>
      <c r="L119" s="26">
        <f>J119*K119</f>
        <v>219.60960000000003</v>
      </c>
    </row>
    <row r="120" spans="1:12" ht="25.15" customHeight="1" x14ac:dyDescent="0.45">
      <c r="A120" s="25"/>
      <c r="B120" s="25"/>
      <c r="C120" s="25"/>
      <c r="D120" s="77"/>
      <c r="E120" s="24"/>
      <c r="F120" s="26"/>
      <c r="G120" s="25"/>
      <c r="H120" s="25"/>
      <c r="I120" s="25"/>
      <c r="J120" s="25"/>
      <c r="K120" s="11"/>
    </row>
    <row r="121" spans="1:12" ht="13.5" hidden="1" customHeight="1" x14ac:dyDescent="0.45">
      <c r="A121" s="25"/>
      <c r="B121" s="25"/>
      <c r="C121" s="25"/>
      <c r="D121" s="42" t="s">
        <v>548</v>
      </c>
      <c r="E121" s="28">
        <v>1</v>
      </c>
      <c r="F121" s="29">
        <v>103.2</v>
      </c>
      <c r="G121" s="29">
        <v>0.4</v>
      </c>
      <c r="H121" s="29">
        <v>0</v>
      </c>
      <c r="I121" s="30">
        <f t="shared" ref="I121" si="4">OR(E121&lt;&gt;0,F121&lt;&gt;0,G121&lt;&gt;0,H121&lt;&gt;0)*(E121 + (E121 = 0))*(F121 + (F121 = 0))*(G121 + (G121 = 0))*(H121 + (H121 = 0))</f>
        <v>41.28</v>
      </c>
      <c r="J121" s="25"/>
      <c r="K121" s="11"/>
    </row>
    <row r="122" spans="1:12" ht="6" customHeight="1" x14ac:dyDescent="0.45">
      <c r="A122" s="31"/>
      <c r="B122" s="31"/>
      <c r="C122" s="31"/>
      <c r="D122" s="32"/>
      <c r="E122" s="33"/>
      <c r="F122" s="31"/>
      <c r="G122" s="31"/>
      <c r="H122" s="31"/>
      <c r="I122" s="31"/>
      <c r="J122" s="31"/>
      <c r="K122" s="31"/>
      <c r="L122" s="31"/>
    </row>
    <row r="123" spans="1:12" ht="15.75" customHeight="1" x14ac:dyDescent="0.45">
      <c r="A123" s="21" t="s">
        <v>63</v>
      </c>
      <c r="B123" s="22" t="s">
        <v>552</v>
      </c>
      <c r="C123" s="23" t="s">
        <v>0</v>
      </c>
      <c r="D123" s="77" t="s">
        <v>553</v>
      </c>
      <c r="E123" s="24"/>
      <c r="F123" s="25"/>
      <c r="G123" s="25"/>
      <c r="H123" s="25"/>
      <c r="I123" s="25"/>
      <c r="J123" s="26">
        <f>SUM(I125:I126)</f>
        <v>4.3</v>
      </c>
      <c r="K123" s="26">
        <v>7.51</v>
      </c>
      <c r="L123" s="26">
        <f>J123*K123</f>
        <v>32.292999999999999</v>
      </c>
    </row>
    <row r="124" spans="1:12" ht="25.15" customHeight="1" x14ac:dyDescent="0.45">
      <c r="A124" s="25"/>
      <c r="B124" s="25"/>
      <c r="C124" s="25"/>
      <c r="D124" s="77"/>
      <c r="E124" s="24"/>
      <c r="F124" s="26"/>
      <c r="G124" s="25"/>
      <c r="H124" s="25"/>
      <c r="I124" s="25"/>
      <c r="J124" s="25"/>
      <c r="K124" s="11"/>
    </row>
    <row r="125" spans="1:12" ht="13.5" hidden="1" customHeight="1" x14ac:dyDescent="0.45">
      <c r="A125" s="25"/>
      <c r="B125" s="25"/>
      <c r="C125" s="25"/>
      <c r="D125" s="42" t="s">
        <v>551</v>
      </c>
      <c r="E125" s="28">
        <v>1</v>
      </c>
      <c r="F125" s="29">
        <v>4</v>
      </c>
      <c r="G125" s="29">
        <v>0.4</v>
      </c>
      <c r="H125" s="29">
        <v>0</v>
      </c>
      <c r="I125" s="30">
        <f t="shared" ref="I125:I126" si="5">OR(E125&lt;&gt;0,F125&lt;&gt;0,G125&lt;&gt;0,H125&lt;&gt;0)*(E125 + (E125 = 0))*(F125 + (F125 = 0))*(G125 + (G125 = 0))*(H125 + (H125 = 0))</f>
        <v>1.6</v>
      </c>
      <c r="J125" s="25"/>
      <c r="K125" s="11"/>
    </row>
    <row r="126" spans="1:12" ht="13.5" hidden="1" customHeight="1" x14ac:dyDescent="0.45">
      <c r="A126" s="25"/>
      <c r="B126" s="25"/>
      <c r="C126" s="25"/>
      <c r="D126" s="42" t="s">
        <v>592</v>
      </c>
      <c r="E126" s="28">
        <v>1</v>
      </c>
      <c r="F126" s="29">
        <v>4.5</v>
      </c>
      <c r="G126" s="29">
        <v>0.6</v>
      </c>
      <c r="H126" s="29">
        <v>0</v>
      </c>
      <c r="I126" s="30">
        <f t="shared" si="5"/>
        <v>2.6999999999999997</v>
      </c>
      <c r="J126" s="25"/>
      <c r="K126" s="11"/>
    </row>
    <row r="127" spans="1:12" ht="6" customHeight="1" x14ac:dyDescent="0.45">
      <c r="A127" s="31"/>
      <c r="B127" s="31"/>
      <c r="C127" s="31"/>
      <c r="D127" s="32"/>
      <c r="E127" s="33"/>
      <c r="F127" s="31"/>
      <c r="G127" s="31"/>
      <c r="H127" s="31"/>
      <c r="I127" s="31"/>
      <c r="J127" s="31"/>
      <c r="K127" s="31"/>
      <c r="L127" s="31"/>
    </row>
    <row r="128" spans="1:12" ht="15.75" customHeight="1" x14ac:dyDescent="0.45">
      <c r="A128" s="21" t="s">
        <v>64</v>
      </c>
      <c r="B128" s="22" t="s">
        <v>554</v>
      </c>
      <c r="C128" s="23" t="s">
        <v>12</v>
      </c>
      <c r="D128" s="77" t="s">
        <v>555</v>
      </c>
      <c r="E128" s="24"/>
      <c r="F128" s="25"/>
      <c r="G128" s="25"/>
      <c r="H128" s="25"/>
      <c r="I128" s="25"/>
      <c r="J128" s="26">
        <f>SUM(I130:I131)</f>
        <v>21.42</v>
      </c>
      <c r="K128" s="26">
        <v>12.81</v>
      </c>
      <c r="L128" s="26">
        <f>J128*K128</f>
        <v>274.39020000000005</v>
      </c>
    </row>
    <row r="129" spans="1:12" ht="25.15" customHeight="1" x14ac:dyDescent="0.45">
      <c r="A129" s="25"/>
      <c r="B129" s="25"/>
      <c r="C129" s="25"/>
      <c r="D129" s="77"/>
      <c r="E129" s="24"/>
      <c r="F129" s="26"/>
      <c r="G129" s="25"/>
      <c r="H129" s="25"/>
      <c r="I129" s="25"/>
      <c r="J129" s="25"/>
      <c r="K129" s="11"/>
    </row>
    <row r="130" spans="1:12" hidden="1" x14ac:dyDescent="0.45">
      <c r="A130" s="25"/>
      <c r="B130" s="25"/>
      <c r="C130" s="25"/>
      <c r="D130" s="75" t="s">
        <v>593</v>
      </c>
      <c r="E130" s="28">
        <v>1</v>
      </c>
      <c r="F130" s="29">
        <f>7.4+8.3+14</f>
        <v>29.700000000000003</v>
      </c>
      <c r="G130" s="29">
        <v>0.6</v>
      </c>
      <c r="H130" s="29">
        <v>1</v>
      </c>
      <c r="I130" s="30">
        <f t="shared" ref="I130:I131" si="6">OR(E130&lt;&gt;0,F130&lt;&gt;0,G130&lt;&gt;0,H130&lt;&gt;0)*(E130 + (E130 = 0))*(F130 + (F130 = 0))*(G130 + (G130 = 0))*(H130 + (H130 = 0))</f>
        <v>17.82</v>
      </c>
      <c r="J130" s="25"/>
      <c r="K130" s="11"/>
    </row>
    <row r="131" spans="1:12" hidden="1" x14ac:dyDescent="0.45">
      <c r="A131" s="25"/>
      <c r="B131" s="25"/>
      <c r="C131" s="25"/>
      <c r="D131" s="75" t="s">
        <v>594</v>
      </c>
      <c r="E131" s="28">
        <v>1</v>
      </c>
      <c r="F131" s="29">
        <v>6</v>
      </c>
      <c r="G131" s="29">
        <v>0.6</v>
      </c>
      <c r="H131" s="29">
        <v>1</v>
      </c>
      <c r="I131" s="30">
        <f t="shared" si="6"/>
        <v>3.5999999999999996</v>
      </c>
      <c r="J131" s="25"/>
      <c r="K131" s="11"/>
    </row>
    <row r="132" spans="1:12" ht="6" customHeight="1" x14ac:dyDescent="0.45">
      <c r="A132" s="31"/>
      <c r="B132" s="31"/>
      <c r="C132" s="31"/>
      <c r="D132" s="32"/>
      <c r="E132" s="33"/>
      <c r="F132" s="31"/>
      <c r="G132" s="31"/>
      <c r="H132" s="31"/>
      <c r="I132" s="31"/>
      <c r="J132" s="31"/>
      <c r="K132" s="31"/>
      <c r="L132" s="31"/>
    </row>
    <row r="133" spans="1:12" ht="15.75" customHeight="1" x14ac:dyDescent="0.45">
      <c r="A133" s="21" t="s">
        <v>65</v>
      </c>
      <c r="B133" s="22" t="s">
        <v>276</v>
      </c>
      <c r="C133" s="23" t="s">
        <v>12</v>
      </c>
      <c r="D133" s="77" t="s">
        <v>277</v>
      </c>
      <c r="E133" s="24"/>
      <c r="F133" s="25"/>
      <c r="G133" s="25"/>
      <c r="H133" s="25"/>
      <c r="I133" s="25"/>
      <c r="J133" s="26">
        <f>SUM(I135:I135)</f>
        <v>1.6800000000000002</v>
      </c>
      <c r="K133" s="26">
        <v>90.38</v>
      </c>
      <c r="L133" s="26">
        <f>J133*K133</f>
        <v>151.83840000000001</v>
      </c>
    </row>
    <row r="134" spans="1:12" ht="27" customHeight="1" x14ac:dyDescent="0.45">
      <c r="A134" s="25"/>
      <c r="B134" s="25"/>
      <c r="C134" s="25"/>
      <c r="D134" s="77"/>
      <c r="E134" s="24"/>
      <c r="F134" s="25"/>
      <c r="G134" s="25"/>
      <c r="H134" s="25"/>
      <c r="I134" s="25"/>
      <c r="J134" s="25"/>
      <c r="K134" s="11"/>
    </row>
    <row r="135" spans="1:12" ht="13.5" hidden="1" customHeight="1" x14ac:dyDescent="0.45">
      <c r="A135" s="25"/>
      <c r="B135" s="25"/>
      <c r="C135" s="25"/>
      <c r="D135" s="42" t="s">
        <v>275</v>
      </c>
      <c r="E135" s="28">
        <v>1</v>
      </c>
      <c r="F135" s="29">
        <v>3.5</v>
      </c>
      <c r="G135" s="29">
        <v>0.6</v>
      </c>
      <c r="H135" s="29">
        <v>0.8</v>
      </c>
      <c r="I135" s="30">
        <f>OR(E135&lt;&gt;0,F135&lt;&gt;0,G135&lt;&gt;0,H135&lt;&gt;0)*(E135 + (E135 = 0))*(F135 + (F135 = 0))*(G135 + (G135 = 0))*(H135 + (H135 = 0))</f>
        <v>1.6800000000000002</v>
      </c>
      <c r="J135" s="25"/>
      <c r="K135" s="11"/>
    </row>
    <row r="136" spans="1:12" x14ac:dyDescent="0.45">
      <c r="A136" s="31"/>
      <c r="B136" s="31"/>
      <c r="C136" s="31"/>
      <c r="D136" s="32"/>
      <c r="E136" s="33"/>
      <c r="F136" s="31"/>
      <c r="G136" s="31"/>
      <c r="H136" s="31"/>
      <c r="I136" s="31"/>
      <c r="J136" s="31"/>
      <c r="K136" s="31"/>
      <c r="L136" s="31"/>
    </row>
    <row r="137" spans="1:12" x14ac:dyDescent="0.45">
      <c r="A137" s="36"/>
      <c r="B137" s="36"/>
      <c r="C137" s="36"/>
      <c r="D137" s="53" t="s">
        <v>17</v>
      </c>
      <c r="E137" s="38"/>
      <c r="F137" s="36"/>
      <c r="G137" s="36"/>
      <c r="H137" s="36"/>
      <c r="I137" s="39"/>
      <c r="J137" s="40"/>
      <c r="K137" s="40"/>
      <c r="L137" s="26">
        <f>SUM(L58:L136)</f>
        <v>11045.641539999997</v>
      </c>
    </row>
    <row r="138" spans="1:12" x14ac:dyDescent="0.45">
      <c r="A138" s="31"/>
      <c r="B138" s="31"/>
      <c r="C138" s="31"/>
      <c r="D138" s="32"/>
      <c r="E138" s="33"/>
      <c r="F138" s="31"/>
      <c r="G138" s="31"/>
      <c r="H138" s="31"/>
      <c r="I138" s="31"/>
      <c r="J138" s="31"/>
      <c r="K138" s="31"/>
      <c r="L138" s="31"/>
    </row>
    <row r="139" spans="1:12" x14ac:dyDescent="0.45">
      <c r="A139" s="41"/>
      <c r="B139" s="41"/>
      <c r="C139" s="41"/>
      <c r="D139" s="41"/>
      <c r="E139" s="41"/>
      <c r="F139" s="41"/>
      <c r="G139" s="41"/>
      <c r="H139" s="41"/>
      <c r="I139" s="41"/>
      <c r="J139" s="41"/>
      <c r="K139" s="11"/>
    </row>
    <row r="140" spans="1:12" x14ac:dyDescent="0.45">
      <c r="A140" s="41"/>
      <c r="B140" s="41"/>
      <c r="C140" s="41"/>
      <c r="D140" s="41"/>
      <c r="E140" s="41"/>
      <c r="F140" s="41"/>
      <c r="G140" s="41"/>
      <c r="H140" s="41"/>
      <c r="I140" s="41"/>
      <c r="J140" s="41"/>
      <c r="K140" s="11"/>
    </row>
    <row r="141" spans="1:12" x14ac:dyDescent="0.45">
      <c r="A141" s="78" t="s">
        <v>68</v>
      </c>
      <c r="B141" s="78"/>
      <c r="C141" s="16" t="s">
        <v>8</v>
      </c>
      <c r="D141" s="78" t="s">
        <v>51</v>
      </c>
      <c r="E141" s="78"/>
      <c r="F141" s="19"/>
      <c r="G141" s="19"/>
      <c r="H141" s="19"/>
      <c r="I141" s="19"/>
      <c r="J141" s="20"/>
      <c r="K141" s="20"/>
      <c r="L141" s="20"/>
    </row>
    <row r="142" spans="1:12" ht="15" customHeight="1" x14ac:dyDescent="0.45">
      <c r="A142" s="21" t="s">
        <v>58</v>
      </c>
      <c r="B142" s="34" t="s">
        <v>114</v>
      </c>
      <c r="C142" s="23" t="s">
        <v>2</v>
      </c>
      <c r="D142" s="77" t="s">
        <v>113</v>
      </c>
      <c r="E142" s="24"/>
      <c r="F142" s="25"/>
      <c r="G142" s="25"/>
      <c r="H142" s="25"/>
      <c r="I142" s="25"/>
      <c r="J142" s="26">
        <f>SUM(I144:I144)</f>
        <v>97</v>
      </c>
      <c r="K142" s="26">
        <v>35.200000000000003</v>
      </c>
      <c r="L142" s="26">
        <f>J142*K142</f>
        <v>3414.4</v>
      </c>
    </row>
    <row r="143" spans="1:12" ht="57.75" customHeight="1" x14ac:dyDescent="0.45">
      <c r="A143" s="25"/>
      <c r="B143" s="25"/>
      <c r="C143" s="25"/>
      <c r="D143" s="77"/>
      <c r="E143" s="24"/>
      <c r="F143" s="25"/>
      <c r="G143" s="25"/>
      <c r="H143" s="25"/>
      <c r="I143" s="25"/>
      <c r="J143" s="25"/>
      <c r="K143" s="11"/>
    </row>
    <row r="144" spans="1:12" hidden="1" x14ac:dyDescent="0.45">
      <c r="A144" s="25"/>
      <c r="B144" s="25"/>
      <c r="C144" s="25"/>
      <c r="D144" s="42" t="s">
        <v>279</v>
      </c>
      <c r="E144" s="28">
        <v>2</v>
      </c>
      <c r="F144" s="29">
        <v>48.5</v>
      </c>
      <c r="G144" s="29">
        <v>0</v>
      </c>
      <c r="H144" s="29">
        <v>0</v>
      </c>
      <c r="I144" s="30">
        <f>OR(E144&lt;&gt;0,F144&lt;&gt;0,G144&lt;&gt;0,H144&lt;&gt;0)*(E144 + (E144 = 0))*(F144 + (F144 = 0))*(G144 + (G144 = 0))*(H144 + (H144 = 0))</f>
        <v>97</v>
      </c>
      <c r="J144" s="23"/>
      <c r="K144" s="11" t="s">
        <v>115</v>
      </c>
    </row>
    <row r="145" spans="1:12" ht="6" customHeight="1" x14ac:dyDescent="0.45">
      <c r="A145" s="31"/>
      <c r="B145" s="31"/>
      <c r="C145" s="31"/>
      <c r="D145" s="32"/>
      <c r="E145" s="33"/>
      <c r="F145" s="31"/>
      <c r="G145" s="31"/>
      <c r="H145" s="31"/>
      <c r="I145" s="31"/>
      <c r="J145" s="31"/>
      <c r="K145" s="31"/>
      <c r="L145" s="31"/>
    </row>
    <row r="146" spans="1:12" ht="15" customHeight="1" x14ac:dyDescent="0.45">
      <c r="A146" s="21" t="s">
        <v>59</v>
      </c>
      <c r="B146" s="34" t="s">
        <v>117</v>
      </c>
      <c r="C146" s="23" t="s">
        <v>0</v>
      </c>
      <c r="D146" s="77" t="s">
        <v>127</v>
      </c>
      <c r="E146" s="24"/>
      <c r="F146" s="25"/>
      <c r="G146" s="25"/>
      <c r="H146" s="25"/>
      <c r="I146" s="25"/>
      <c r="J146" s="26">
        <f>SUM(I148:I149)</f>
        <v>291</v>
      </c>
      <c r="K146" s="26">
        <v>3.19</v>
      </c>
      <c r="L146" s="26">
        <f>J146*K146</f>
        <v>928.29</v>
      </c>
    </row>
    <row r="147" spans="1:12" ht="15" customHeight="1" x14ac:dyDescent="0.45">
      <c r="A147" s="25"/>
      <c r="B147" s="25"/>
      <c r="C147" s="25"/>
      <c r="D147" s="77"/>
      <c r="E147" s="24"/>
      <c r="F147" s="25"/>
      <c r="G147" s="25"/>
      <c r="H147" s="25"/>
      <c r="I147" s="25"/>
      <c r="J147" s="25"/>
      <c r="K147" s="11"/>
    </row>
    <row r="148" spans="1:12" hidden="1" x14ac:dyDescent="0.45">
      <c r="A148" s="25"/>
      <c r="B148" s="25"/>
      <c r="C148" s="25"/>
      <c r="D148" s="42" t="s">
        <v>270</v>
      </c>
      <c r="E148" s="28">
        <v>2</v>
      </c>
      <c r="F148" s="29">
        <v>16.5</v>
      </c>
      <c r="G148" s="29">
        <v>7</v>
      </c>
      <c r="H148" s="29">
        <v>0</v>
      </c>
      <c r="I148" s="30">
        <f>OR(E148&lt;&gt;0,F148&lt;&gt;0,G148&lt;&gt;0,H148&lt;&gt;0)*(E148 + (E148 = 0))*(F148 + (F148 = 0))*(G148 + (G148 = 0))*(H148 + (H148 = 0))</f>
        <v>231</v>
      </c>
      <c r="J148" s="23"/>
      <c r="K148" s="11"/>
    </row>
    <row r="149" spans="1:12" ht="13.5" hidden="1" customHeight="1" x14ac:dyDescent="0.45">
      <c r="A149" s="25"/>
      <c r="B149" s="25"/>
      <c r="C149" s="25"/>
      <c r="D149" s="42" t="s">
        <v>109</v>
      </c>
      <c r="E149" s="28">
        <v>1</v>
      </c>
      <c r="F149" s="29">
        <v>60</v>
      </c>
      <c r="G149" s="29">
        <v>0</v>
      </c>
      <c r="H149" s="29">
        <v>0</v>
      </c>
      <c r="I149" s="30">
        <f>OR(E149&lt;&gt;0,F149&lt;&gt;0,G149&lt;&gt;0,H149&lt;&gt;0)*(E149 + (E149 = 0))*(F149 + (F149 = 0))*(G149 + (G149 = 0))*(H149 + (H149 = 0))</f>
        <v>60</v>
      </c>
      <c r="J149" s="25"/>
      <c r="K149" s="11"/>
    </row>
    <row r="150" spans="1:12" ht="6" customHeight="1" x14ac:dyDescent="0.45">
      <c r="A150" s="31"/>
      <c r="B150" s="31"/>
      <c r="C150" s="31"/>
      <c r="D150" s="32"/>
      <c r="E150" s="33"/>
      <c r="F150" s="31"/>
      <c r="G150" s="31"/>
      <c r="H150" s="31"/>
      <c r="I150" s="31"/>
      <c r="J150" s="31"/>
      <c r="K150" s="31"/>
      <c r="L150" s="31"/>
    </row>
    <row r="151" spans="1:12" ht="15" customHeight="1" x14ac:dyDescent="0.45">
      <c r="A151" s="21" t="s">
        <v>60</v>
      </c>
      <c r="B151" s="34" t="s">
        <v>119</v>
      </c>
      <c r="C151" s="23" t="s">
        <v>12</v>
      </c>
      <c r="D151" s="77" t="s">
        <v>120</v>
      </c>
      <c r="E151" s="24"/>
      <c r="F151" s="25"/>
      <c r="G151" s="25"/>
      <c r="H151" s="25"/>
      <c r="I151" s="25"/>
      <c r="J151" s="26">
        <f>I153</f>
        <v>34.65</v>
      </c>
      <c r="K151" s="26">
        <v>35.54</v>
      </c>
      <c r="L151" s="26">
        <f>J151*K151</f>
        <v>1231.461</v>
      </c>
    </row>
    <row r="152" spans="1:12" ht="3" customHeight="1" x14ac:dyDescent="0.45">
      <c r="A152" s="25"/>
      <c r="B152" s="25"/>
      <c r="C152" s="25"/>
      <c r="D152" s="77"/>
      <c r="E152" s="24"/>
      <c r="F152" s="25"/>
      <c r="G152" s="25"/>
      <c r="H152" s="25"/>
      <c r="I152" s="25"/>
      <c r="J152" s="25"/>
      <c r="K152" s="11"/>
    </row>
    <row r="153" spans="1:12" hidden="1" x14ac:dyDescent="0.45">
      <c r="A153" s="25"/>
      <c r="B153" s="25"/>
      <c r="C153" s="25"/>
      <c r="D153" s="42" t="s">
        <v>279</v>
      </c>
      <c r="E153" s="28">
        <v>2</v>
      </c>
      <c r="F153" s="29">
        <v>16.5</v>
      </c>
      <c r="G153" s="29">
        <v>7</v>
      </c>
      <c r="H153" s="29">
        <v>0.15</v>
      </c>
      <c r="I153" s="30">
        <f>OR(E153&lt;&gt;0,F153&lt;&gt;0,G153&lt;&gt;0,H153&lt;&gt;0)*(E153 + (E153 = 0))*(F153 + (F153 = 0))*(G153 + (G153 = 0))*(H153 + (H153 = 0))</f>
        <v>34.65</v>
      </c>
      <c r="J153" s="23"/>
      <c r="K153" s="11"/>
    </row>
    <row r="154" spans="1:12" ht="6" customHeight="1" x14ac:dyDescent="0.45">
      <c r="A154" s="31"/>
      <c r="B154" s="31"/>
      <c r="C154" s="31"/>
      <c r="D154" s="32"/>
      <c r="E154" s="33"/>
      <c r="F154" s="31"/>
      <c r="G154" s="31"/>
      <c r="H154" s="31"/>
      <c r="I154" s="31"/>
      <c r="J154" s="31"/>
      <c r="K154" s="31"/>
      <c r="L154" s="31"/>
    </row>
    <row r="155" spans="1:12" ht="15" customHeight="1" x14ac:dyDescent="0.45">
      <c r="A155" s="21" t="s">
        <v>61</v>
      </c>
      <c r="B155" s="34" t="s">
        <v>122</v>
      </c>
      <c r="C155" s="23" t="s">
        <v>12</v>
      </c>
      <c r="D155" s="77" t="s">
        <v>123</v>
      </c>
      <c r="E155" s="24"/>
      <c r="F155" s="25"/>
      <c r="G155" s="25"/>
      <c r="H155" s="25"/>
      <c r="I155" s="25"/>
      <c r="J155" s="26">
        <f>SUM(I157:I158)</f>
        <v>54.65</v>
      </c>
      <c r="K155" s="26">
        <v>38.700000000000003</v>
      </c>
      <c r="L155" s="26">
        <f>J155*K155</f>
        <v>2114.9549999999999</v>
      </c>
    </row>
    <row r="156" spans="1:12" ht="42" customHeight="1" x14ac:dyDescent="0.45">
      <c r="A156" s="25"/>
      <c r="B156" s="25"/>
      <c r="C156" s="25"/>
      <c r="D156" s="77"/>
      <c r="E156" s="24"/>
      <c r="F156" s="25"/>
      <c r="G156" s="25"/>
      <c r="H156" s="25"/>
      <c r="I156" s="25"/>
      <c r="J156" s="25"/>
      <c r="K156" s="11"/>
    </row>
    <row r="157" spans="1:12" hidden="1" x14ac:dyDescent="0.45">
      <c r="A157" s="25"/>
      <c r="B157" s="25"/>
      <c r="C157" s="25"/>
      <c r="D157" s="42" t="s">
        <v>279</v>
      </c>
      <c r="E157" s="28">
        <v>2</v>
      </c>
      <c r="F157" s="29">
        <v>16.5</v>
      </c>
      <c r="G157" s="29">
        <v>7</v>
      </c>
      <c r="H157" s="29">
        <v>0.15</v>
      </c>
      <c r="I157" s="30">
        <f>OR(E157&lt;&gt;0,F157&lt;&gt;0,G157&lt;&gt;0,H157&lt;&gt;0)*(E157 + (E157 = 0))*(F157 + (F157 = 0))*(G157 + (G157 = 0))*(H157 + (H157 = 0))</f>
        <v>34.65</v>
      </c>
      <c r="J157" s="23"/>
      <c r="K157" s="11"/>
    </row>
    <row r="158" spans="1:12" hidden="1" x14ac:dyDescent="0.45">
      <c r="A158" s="25"/>
      <c r="B158" s="25"/>
      <c r="C158" s="25"/>
      <c r="D158" s="42" t="s">
        <v>158</v>
      </c>
      <c r="E158" s="28">
        <v>1</v>
      </c>
      <c r="F158" s="29">
        <v>100</v>
      </c>
      <c r="G158" s="29">
        <v>0</v>
      </c>
      <c r="H158" s="29">
        <v>0.2</v>
      </c>
      <c r="I158" s="30">
        <f>OR(E158&lt;&gt;0,F158&lt;&gt;0,G158&lt;&gt;0,H158&lt;&gt;0)*(E158 + (E158 = 0))*(F158 + (F158 = 0))*(G158 + (G158 = 0))*(H158 + (H158 = 0))</f>
        <v>20</v>
      </c>
      <c r="J158" s="23"/>
      <c r="K158" s="11"/>
    </row>
    <row r="159" spans="1:12" ht="6" customHeight="1" x14ac:dyDescent="0.45">
      <c r="A159" s="31"/>
      <c r="B159" s="31"/>
      <c r="C159" s="31"/>
      <c r="D159" s="32"/>
      <c r="E159" s="33"/>
      <c r="F159" s="31"/>
      <c r="G159" s="31"/>
      <c r="H159" s="31"/>
      <c r="I159" s="31"/>
      <c r="J159" s="31"/>
      <c r="K159" s="31"/>
      <c r="L159" s="31"/>
    </row>
    <row r="160" spans="1:12" ht="15" customHeight="1" x14ac:dyDescent="0.45">
      <c r="A160" s="21" t="s">
        <v>62</v>
      </c>
      <c r="B160" s="34" t="s">
        <v>128</v>
      </c>
      <c r="C160" s="23" t="s">
        <v>12</v>
      </c>
      <c r="D160" s="77" t="s">
        <v>130</v>
      </c>
      <c r="E160" s="24"/>
      <c r="F160" s="25"/>
      <c r="G160" s="25"/>
      <c r="H160" s="25"/>
      <c r="I160" s="25"/>
      <c r="J160" s="26">
        <f>SUM(I162:I163)</f>
        <v>11.21</v>
      </c>
      <c r="K160" s="26">
        <v>126</v>
      </c>
      <c r="L160" s="26">
        <f>J160*K160</f>
        <v>1412.46</v>
      </c>
    </row>
    <row r="161" spans="1:12" ht="42" customHeight="1" x14ac:dyDescent="0.45">
      <c r="A161" s="25"/>
      <c r="B161" s="25"/>
      <c r="C161" s="25"/>
      <c r="D161" s="77"/>
      <c r="E161" s="24"/>
      <c r="F161" s="25"/>
      <c r="G161" s="25"/>
      <c r="H161" s="25"/>
      <c r="I161" s="25"/>
      <c r="J161" s="25"/>
      <c r="K161" s="11"/>
    </row>
    <row r="162" spans="1:12" hidden="1" x14ac:dyDescent="0.45">
      <c r="A162" s="25"/>
      <c r="B162" s="25"/>
      <c r="C162" s="25"/>
      <c r="D162" s="42" t="s">
        <v>109</v>
      </c>
      <c r="E162" s="28">
        <v>1</v>
      </c>
      <c r="F162" s="29">
        <v>60</v>
      </c>
      <c r="G162" s="29">
        <v>0</v>
      </c>
      <c r="H162" s="29">
        <v>0.15</v>
      </c>
      <c r="I162" s="30">
        <f>OR(E162&lt;&gt;0,F162&lt;&gt;0,G162&lt;&gt;0,H162&lt;&gt;0)*(E162 + (E162 = 0))*(F162 + (F162 = 0))*(G162 + (G162 = 0))*(H162 + (H162 = 0))</f>
        <v>9</v>
      </c>
      <c r="J162" s="23"/>
      <c r="K162" s="11"/>
    </row>
    <row r="163" spans="1:12" hidden="1" x14ac:dyDescent="0.45">
      <c r="A163" s="25"/>
      <c r="B163" s="25"/>
      <c r="C163" s="25"/>
      <c r="D163" s="42" t="s">
        <v>107</v>
      </c>
      <c r="E163" s="28">
        <v>1</v>
      </c>
      <c r="F163" s="29">
        <v>3.4</v>
      </c>
      <c r="G163" s="29">
        <v>1.3</v>
      </c>
      <c r="H163" s="29">
        <v>0.5</v>
      </c>
      <c r="I163" s="30">
        <f>OR(E163&lt;&gt;0,F163&lt;&gt;0,G163&lt;&gt;0,H163&lt;&gt;0)*(E163 + (E163 = 0))*(F163 + (F163 = 0))*(G163 + (G163 = 0))*(H163 + (H163 = 0))</f>
        <v>2.21</v>
      </c>
      <c r="J163" s="23"/>
      <c r="K163" s="11"/>
    </row>
    <row r="164" spans="1:12" ht="6" customHeight="1" x14ac:dyDescent="0.45">
      <c r="A164" s="31"/>
      <c r="B164" s="31"/>
      <c r="C164" s="31"/>
      <c r="D164" s="32"/>
      <c r="E164" s="33"/>
      <c r="F164" s="31"/>
      <c r="G164" s="31"/>
      <c r="H164" s="31"/>
      <c r="I164" s="31"/>
      <c r="J164" s="31"/>
      <c r="K164" s="31"/>
      <c r="L164" s="31"/>
    </row>
    <row r="165" spans="1:12" ht="15" customHeight="1" x14ac:dyDescent="0.45">
      <c r="A165" s="21" t="s">
        <v>63</v>
      </c>
      <c r="B165" s="34" t="s">
        <v>133</v>
      </c>
      <c r="C165" s="23" t="s">
        <v>0</v>
      </c>
      <c r="D165" s="77" t="s">
        <v>490</v>
      </c>
      <c r="E165" s="24"/>
      <c r="F165" s="25"/>
      <c r="G165" s="25"/>
      <c r="H165" s="25"/>
      <c r="I165" s="25"/>
      <c r="J165" s="26">
        <f>I167</f>
        <v>60</v>
      </c>
      <c r="K165" s="26">
        <v>120</v>
      </c>
      <c r="L165" s="26">
        <f>J165*K165</f>
        <v>7200</v>
      </c>
    </row>
    <row r="166" spans="1:12" ht="32.25" customHeight="1" x14ac:dyDescent="0.45">
      <c r="A166" s="25"/>
      <c r="B166" s="25"/>
      <c r="C166" s="25"/>
      <c r="D166" s="77"/>
      <c r="E166" s="24"/>
      <c r="F166" s="25"/>
      <c r="G166" s="25"/>
      <c r="H166" s="25"/>
      <c r="I166" s="25"/>
      <c r="J166" s="25"/>
      <c r="K166" s="11"/>
    </row>
    <row r="167" spans="1:12" hidden="1" x14ac:dyDescent="0.45">
      <c r="A167" s="25"/>
      <c r="B167" s="25"/>
      <c r="C167" s="25"/>
      <c r="D167" s="42" t="s">
        <v>109</v>
      </c>
      <c r="E167" s="28">
        <v>1</v>
      </c>
      <c r="F167" s="29">
        <v>60</v>
      </c>
      <c r="G167" s="29">
        <v>0</v>
      </c>
      <c r="H167" s="29">
        <v>0</v>
      </c>
      <c r="I167" s="30">
        <f>OR(E167&lt;&gt;0,F167&lt;&gt;0,G167&lt;&gt;0,H167&lt;&gt;0)*(E167 + (E167 = 0))*(F167 + (F167 = 0))*(G167 + (G167 = 0))*(H167 + (H167 = 0))</f>
        <v>60</v>
      </c>
      <c r="J167" s="23"/>
      <c r="K167" s="11"/>
    </row>
    <row r="168" spans="1:12" ht="6" customHeight="1" x14ac:dyDescent="0.45">
      <c r="A168" s="31"/>
      <c r="B168" s="31"/>
      <c r="C168" s="31"/>
      <c r="D168" s="32"/>
      <c r="E168" s="33"/>
      <c r="F168" s="31"/>
      <c r="G168" s="31"/>
      <c r="H168" s="31"/>
      <c r="I168" s="31"/>
      <c r="J168" s="31"/>
      <c r="K168" s="31"/>
      <c r="L168" s="31"/>
    </row>
    <row r="169" spans="1:12" ht="15" customHeight="1" x14ac:dyDescent="0.45">
      <c r="A169" s="21" t="s">
        <v>64</v>
      </c>
      <c r="B169" s="34" t="s">
        <v>131</v>
      </c>
      <c r="C169" s="23" t="s">
        <v>0</v>
      </c>
      <c r="D169" s="77" t="s">
        <v>578</v>
      </c>
      <c r="E169" s="24"/>
      <c r="F169" s="25"/>
      <c r="G169" s="25"/>
      <c r="H169" s="25"/>
      <c r="I169" s="25"/>
      <c r="J169" s="26">
        <f>I171</f>
        <v>60</v>
      </c>
      <c r="K169" s="26">
        <v>42.09</v>
      </c>
      <c r="L169" s="26">
        <f>J169*K169</f>
        <v>2525.4</v>
      </c>
    </row>
    <row r="170" spans="1:12" ht="69.75" customHeight="1" x14ac:dyDescent="0.45">
      <c r="A170" s="25"/>
      <c r="B170" s="25"/>
      <c r="C170" s="25"/>
      <c r="D170" s="77"/>
      <c r="E170" s="24"/>
      <c r="F170" s="25"/>
      <c r="G170" s="25"/>
      <c r="H170" s="25"/>
      <c r="I170" s="25"/>
      <c r="J170" s="25"/>
      <c r="K170" s="11"/>
    </row>
    <row r="171" spans="1:12" hidden="1" x14ac:dyDescent="0.45">
      <c r="A171" s="25"/>
      <c r="B171" s="25"/>
      <c r="C171" s="25"/>
      <c r="D171" s="42" t="s">
        <v>109</v>
      </c>
      <c r="E171" s="28">
        <v>1</v>
      </c>
      <c r="F171" s="29">
        <v>60</v>
      </c>
      <c r="G171" s="29">
        <v>0</v>
      </c>
      <c r="H171" s="29">
        <v>0</v>
      </c>
      <c r="I171" s="30">
        <f>OR(E171&lt;&gt;0,F171&lt;&gt;0,G171&lt;&gt;0,H171&lt;&gt;0)*(E171 + (E171 = 0))*(F171 + (F171 = 0))*(G171 + (G171 = 0))*(H171 + (H171 = 0))</f>
        <v>60</v>
      </c>
      <c r="J171" s="23"/>
      <c r="K171" s="11"/>
    </row>
    <row r="172" spans="1:12" ht="6" customHeight="1" x14ac:dyDescent="0.45">
      <c r="A172" s="31"/>
      <c r="B172" s="31"/>
      <c r="C172" s="31"/>
      <c r="D172" s="32"/>
      <c r="E172" s="33"/>
      <c r="F172" s="31"/>
      <c r="G172" s="31"/>
      <c r="H172" s="31"/>
      <c r="I172" s="31"/>
      <c r="J172" s="31"/>
      <c r="K172" s="31"/>
      <c r="L172" s="31"/>
    </row>
    <row r="173" spans="1:12" ht="15" customHeight="1" x14ac:dyDescent="0.45">
      <c r="A173" s="21" t="s">
        <v>65</v>
      </c>
      <c r="B173" s="34" t="s">
        <v>280</v>
      </c>
      <c r="C173" s="23" t="s">
        <v>0</v>
      </c>
      <c r="D173" s="77" t="s">
        <v>281</v>
      </c>
      <c r="E173" s="24"/>
      <c r="F173" s="25"/>
      <c r="G173" s="25"/>
      <c r="H173" s="25"/>
      <c r="I173" s="25"/>
      <c r="J173" s="26">
        <f>SUM(I175:I176)</f>
        <v>8.5</v>
      </c>
      <c r="K173" s="26">
        <v>1.87</v>
      </c>
      <c r="L173" s="26">
        <f>J173*K173</f>
        <v>15.895000000000001</v>
      </c>
    </row>
    <row r="174" spans="1:12" ht="3.75" customHeight="1" x14ac:dyDescent="0.45">
      <c r="A174" s="25"/>
      <c r="B174" s="25"/>
      <c r="C174" s="25"/>
      <c r="D174" s="77"/>
      <c r="E174" s="24"/>
      <c r="F174" s="25"/>
      <c r="G174" s="25"/>
      <c r="H174" s="25"/>
      <c r="I174" s="25"/>
      <c r="J174" s="25"/>
      <c r="K174" s="11"/>
    </row>
    <row r="175" spans="1:12" hidden="1" x14ac:dyDescent="0.45">
      <c r="A175" s="25"/>
      <c r="B175" s="25"/>
      <c r="C175" s="25"/>
      <c r="D175" s="42" t="s">
        <v>595</v>
      </c>
      <c r="E175" s="28">
        <v>1</v>
      </c>
      <c r="F175" s="29">
        <v>4</v>
      </c>
      <c r="G175" s="29">
        <v>1</v>
      </c>
      <c r="H175" s="29"/>
      <c r="I175" s="30">
        <f>OR(E175&lt;&gt;0,F175&lt;&gt;0,G175&lt;&gt;0,H175&lt;&gt;0)*(E175 + (E175 = 0))*(F175 + (F175 = 0))*(G175 + (G175 = 0))*(H175 + (H175 = 0))</f>
        <v>4</v>
      </c>
      <c r="J175" s="23"/>
      <c r="K175" s="11" t="s">
        <v>282</v>
      </c>
    </row>
    <row r="176" spans="1:12" hidden="1" x14ac:dyDescent="0.45">
      <c r="A176" s="25"/>
      <c r="B176" s="25"/>
      <c r="C176" s="25"/>
      <c r="D176" s="42" t="s">
        <v>596</v>
      </c>
      <c r="E176" s="28">
        <v>1</v>
      </c>
      <c r="F176" s="29">
        <v>4.5</v>
      </c>
      <c r="G176" s="29">
        <v>1</v>
      </c>
      <c r="H176" s="29"/>
      <c r="I176" s="30">
        <f>OR(E176&lt;&gt;0,F176&lt;&gt;0,G176&lt;&gt;0,H176&lt;&gt;0)*(E176 + (E176 = 0))*(F176 + (F176 = 0))*(G176 + (G176 = 0))*(H176 + (H176 = 0))</f>
        <v>4.5</v>
      </c>
      <c r="J176" s="23"/>
      <c r="K176" s="11"/>
    </row>
    <row r="177" spans="1:12" ht="6" customHeight="1" x14ac:dyDescent="0.45">
      <c r="A177" s="31"/>
      <c r="B177" s="31"/>
      <c r="C177" s="31"/>
      <c r="D177" s="32"/>
      <c r="E177" s="33"/>
      <c r="F177" s="31"/>
      <c r="G177" s="31"/>
      <c r="H177" s="31"/>
      <c r="I177" s="31"/>
      <c r="J177" s="31"/>
      <c r="K177" s="31"/>
      <c r="L177" s="31"/>
    </row>
    <row r="178" spans="1:12" ht="15" customHeight="1" x14ac:dyDescent="0.45">
      <c r="A178" s="21" t="s">
        <v>73</v>
      </c>
      <c r="B178" s="34" t="s">
        <v>283</v>
      </c>
      <c r="C178" s="23" t="s">
        <v>0</v>
      </c>
      <c r="D178" s="77" t="s">
        <v>561</v>
      </c>
      <c r="E178" s="24"/>
      <c r="F178" s="25"/>
      <c r="G178" s="25"/>
      <c r="H178" s="25"/>
      <c r="I178" s="25"/>
      <c r="J178" s="26">
        <f>SUM(I180:I183)</f>
        <v>83.62</v>
      </c>
      <c r="K178" s="26">
        <v>78</v>
      </c>
      <c r="L178" s="26">
        <f>J178*K178</f>
        <v>6522.3600000000006</v>
      </c>
    </row>
    <row r="179" spans="1:12" ht="30" customHeight="1" x14ac:dyDescent="0.45">
      <c r="A179" s="25"/>
      <c r="B179" s="25"/>
      <c r="C179" s="25"/>
      <c r="D179" s="77"/>
      <c r="E179" s="24"/>
      <c r="F179" s="25"/>
      <c r="G179" s="25"/>
      <c r="H179" s="25"/>
      <c r="I179" s="25"/>
      <c r="J179" s="25"/>
      <c r="K179" s="11"/>
    </row>
    <row r="180" spans="1:12" hidden="1" x14ac:dyDescent="0.45">
      <c r="A180" s="25"/>
      <c r="B180" s="25"/>
      <c r="C180" s="25"/>
      <c r="D180" s="42" t="s">
        <v>595</v>
      </c>
      <c r="E180" s="28">
        <v>1</v>
      </c>
      <c r="F180" s="29">
        <v>4</v>
      </c>
      <c r="G180" s="29">
        <v>0.6</v>
      </c>
      <c r="H180" s="29">
        <v>0</v>
      </c>
      <c r="I180" s="30">
        <f>OR(E180&lt;&gt;0,F180&lt;&gt;0,G180&lt;&gt;0,H180&lt;&gt;0)*(E180 + (E180 = 0))*(F180 + (F180 = 0))*(G180 + (G180 = 0))*(H180 + (H180 = 0))</f>
        <v>2.4</v>
      </c>
      <c r="J180" s="23"/>
      <c r="K180" s="11"/>
    </row>
    <row r="181" spans="1:12" hidden="1" x14ac:dyDescent="0.45">
      <c r="A181" s="25"/>
      <c r="B181" s="25"/>
      <c r="C181" s="25"/>
      <c r="D181" s="42" t="s">
        <v>596</v>
      </c>
      <c r="E181" s="28">
        <v>1</v>
      </c>
      <c r="F181" s="29">
        <v>4.5</v>
      </c>
      <c r="G181" s="29">
        <v>0.6</v>
      </c>
      <c r="H181" s="29">
        <v>0</v>
      </c>
      <c r="I181" s="30">
        <f>OR(E181&lt;&gt;0,F181&lt;&gt;0,G181&lt;&gt;0,H181&lt;&gt;0)*(E181 + (E181 = 0))*(F181 + (F181 = 0))*(G181 + (G181 = 0))*(H181 + (H181 = 0))</f>
        <v>2.6999999999999997</v>
      </c>
      <c r="J181" s="23"/>
      <c r="K181" s="11">
        <v>78</v>
      </c>
    </row>
    <row r="182" spans="1:12" ht="13.5" hidden="1" customHeight="1" x14ac:dyDescent="0.45">
      <c r="A182" s="25"/>
      <c r="B182" s="25"/>
      <c r="C182" s="25"/>
      <c r="D182" s="42" t="s">
        <v>548</v>
      </c>
      <c r="E182" s="28">
        <v>1</v>
      </c>
      <c r="F182" s="29">
        <f>3.8+3+60.8+8.4+27.4+3.8</f>
        <v>107.2</v>
      </c>
      <c r="G182" s="29">
        <v>0.4</v>
      </c>
      <c r="H182" s="29">
        <v>0</v>
      </c>
      <c r="I182" s="30">
        <f t="shared" ref="I182" si="7">OR(E182&lt;&gt;0,F182&lt;&gt;0,G182&lt;&gt;0,H182&lt;&gt;0)*(E182 + (E182 = 0))*(F182 + (F182 = 0))*(G182 + (G182 = 0))*(H182 + (H182 = 0))</f>
        <v>42.88</v>
      </c>
      <c r="J182" s="25"/>
      <c r="K182" s="11"/>
    </row>
    <row r="183" spans="1:12" hidden="1" x14ac:dyDescent="0.45">
      <c r="A183" s="25"/>
      <c r="B183" s="25"/>
      <c r="C183" s="25"/>
      <c r="D183" s="42" t="s">
        <v>248</v>
      </c>
      <c r="E183" s="28">
        <v>2</v>
      </c>
      <c r="F183" s="29">
        <v>29.7</v>
      </c>
      <c r="G183" s="29">
        <v>0.6</v>
      </c>
      <c r="H183" s="29">
        <v>0</v>
      </c>
      <c r="I183" s="30">
        <f>OR(E183&lt;&gt;0,F183&lt;&gt;0,G183&lt;&gt;0,H183&lt;&gt;0)*(E183 + (E183 = 0))*(F183 + (F183 = 0))*(G183 + (G183 = 0))*(H183 + (H183 = 0))</f>
        <v>35.64</v>
      </c>
      <c r="J183" s="23"/>
      <c r="K183" s="11"/>
    </row>
    <row r="184" spans="1:12" ht="6" customHeight="1" x14ac:dyDescent="0.45">
      <c r="A184" s="31"/>
      <c r="B184" s="31"/>
      <c r="C184" s="31"/>
      <c r="D184" s="32"/>
      <c r="E184" s="33"/>
      <c r="F184" s="31"/>
      <c r="G184" s="31"/>
      <c r="H184" s="31"/>
      <c r="I184" s="31"/>
      <c r="J184" s="31"/>
      <c r="K184" s="31"/>
      <c r="L184" s="31"/>
    </row>
    <row r="185" spans="1:12" ht="15" customHeight="1" x14ac:dyDescent="0.45">
      <c r="A185" s="21" t="s">
        <v>75</v>
      </c>
      <c r="B185" s="34" t="s">
        <v>284</v>
      </c>
      <c r="C185" s="23" t="s">
        <v>0</v>
      </c>
      <c r="D185" s="77" t="s">
        <v>285</v>
      </c>
      <c r="E185" s="24"/>
      <c r="F185" s="25"/>
      <c r="G185" s="25"/>
      <c r="H185" s="25"/>
      <c r="I185" s="25"/>
      <c r="J185" s="26">
        <f>SUM(I187:I188)</f>
        <v>8.5</v>
      </c>
      <c r="K185" s="26">
        <v>49.3</v>
      </c>
      <c r="L185" s="26">
        <f>J185*K185</f>
        <v>419.04999999999995</v>
      </c>
    </row>
    <row r="186" spans="1:12" ht="18" customHeight="1" x14ac:dyDescent="0.45">
      <c r="A186" s="25"/>
      <c r="B186" s="25"/>
      <c r="C186" s="25"/>
      <c r="D186" s="77"/>
      <c r="E186" s="24"/>
      <c r="F186" s="25"/>
      <c r="G186" s="25"/>
      <c r="H186" s="25"/>
      <c r="I186" s="25"/>
      <c r="J186" s="25"/>
      <c r="K186" s="11"/>
    </row>
    <row r="187" spans="1:12" hidden="1" x14ac:dyDescent="0.45">
      <c r="A187" s="25"/>
      <c r="B187" s="25"/>
      <c r="C187" s="25"/>
      <c r="D187" s="42" t="s">
        <v>595</v>
      </c>
      <c r="E187" s="28">
        <v>1</v>
      </c>
      <c r="F187" s="29">
        <v>4</v>
      </c>
      <c r="G187" s="29">
        <v>1</v>
      </c>
      <c r="H187" s="29"/>
      <c r="I187" s="30">
        <f>OR(E187&lt;&gt;0,F187&lt;&gt;0,G187&lt;&gt;0,H187&lt;&gt;0)*(E187 + (E187 = 0))*(F187 + (F187 = 0))*(G187 + (G187 = 0))*(H187 + (H187 = 0))</f>
        <v>4</v>
      </c>
      <c r="J187" s="23"/>
      <c r="K187" s="11" t="s">
        <v>286</v>
      </c>
    </row>
    <row r="188" spans="1:12" ht="13.5" hidden="1" customHeight="1" x14ac:dyDescent="0.45">
      <c r="A188" s="25"/>
      <c r="B188" s="25"/>
      <c r="C188" s="25"/>
      <c r="D188" s="42" t="s">
        <v>596</v>
      </c>
      <c r="E188" s="28">
        <v>1</v>
      </c>
      <c r="F188" s="29">
        <v>4.5</v>
      </c>
      <c r="G188" s="73">
        <v>1</v>
      </c>
      <c r="H188" s="29"/>
      <c r="I188" s="30">
        <f t="shared" ref="I188" si="8">OR(E188&lt;&gt;0,F188&lt;&gt;0,G188&lt;&gt;0,H188&lt;&gt;0)*(E188 + (E188 = 0))*(F188 + (F188 = 0))*(G188 + (G188 = 0))*(H188 + (H188 = 0))</f>
        <v>4.5</v>
      </c>
      <c r="J188" s="25"/>
      <c r="K188" s="11"/>
    </row>
    <row r="189" spans="1:12" ht="6" customHeight="1" x14ac:dyDescent="0.45">
      <c r="A189" s="31"/>
      <c r="B189" s="31"/>
      <c r="C189" s="31"/>
      <c r="D189" s="32"/>
      <c r="E189" s="33"/>
      <c r="F189" s="31"/>
      <c r="G189" s="31"/>
      <c r="H189" s="31"/>
      <c r="I189" s="31"/>
      <c r="J189" s="31"/>
      <c r="K189" s="31"/>
      <c r="L189" s="31"/>
    </row>
    <row r="190" spans="1:12" x14ac:dyDescent="0.45">
      <c r="A190" s="21" t="s">
        <v>74</v>
      </c>
      <c r="B190" s="34" t="s">
        <v>562</v>
      </c>
      <c r="C190" s="23" t="s">
        <v>12</v>
      </c>
      <c r="D190" s="77" t="s">
        <v>563</v>
      </c>
      <c r="E190" s="24"/>
      <c r="F190" s="25"/>
      <c r="G190" s="25"/>
      <c r="H190" s="25"/>
      <c r="I190" s="25"/>
      <c r="J190" s="26">
        <f>SUM(I192:I193)</f>
        <v>21.42</v>
      </c>
      <c r="K190" s="26">
        <v>35.67</v>
      </c>
      <c r="L190" s="26">
        <f>J190*K190</f>
        <v>764.05140000000006</v>
      </c>
    </row>
    <row r="191" spans="1:12" ht="19.149999999999999" customHeight="1" x14ac:dyDescent="0.45">
      <c r="A191" s="25"/>
      <c r="B191" s="25"/>
      <c r="C191" s="25"/>
      <c r="D191" s="77"/>
      <c r="E191" s="24"/>
      <c r="F191" s="25"/>
      <c r="G191" s="25"/>
      <c r="H191" s="25"/>
      <c r="I191" s="25"/>
      <c r="J191" s="25"/>
      <c r="K191" s="11"/>
    </row>
    <row r="192" spans="1:12" hidden="1" x14ac:dyDescent="0.45">
      <c r="A192" s="25"/>
      <c r="B192" s="25"/>
      <c r="C192" s="25"/>
      <c r="D192" s="75" t="s">
        <v>593</v>
      </c>
      <c r="E192" s="28">
        <v>1</v>
      </c>
      <c r="F192" s="29">
        <f>7.4+8.3+14</f>
        <v>29.700000000000003</v>
      </c>
      <c r="G192" s="29">
        <v>0.6</v>
      </c>
      <c r="H192" s="29">
        <v>1</v>
      </c>
      <c r="I192" s="30">
        <f t="shared" ref="I192:I193" si="9">OR(E192&lt;&gt;0,F192&lt;&gt;0,G192&lt;&gt;0,H192&lt;&gt;0)*(E192 + (E192 = 0))*(F192 + (F192 = 0))*(G192 + (G192 = 0))*(H192 + (H192 = 0))</f>
        <v>17.82</v>
      </c>
      <c r="J192" s="25"/>
      <c r="K192" s="11">
        <v>35.67</v>
      </c>
    </row>
    <row r="193" spans="1:12" hidden="1" x14ac:dyDescent="0.45">
      <c r="A193" s="25"/>
      <c r="B193" s="25"/>
      <c r="C193" s="25"/>
      <c r="D193" s="75" t="s">
        <v>594</v>
      </c>
      <c r="E193" s="28">
        <v>1</v>
      </c>
      <c r="F193" s="29">
        <v>6</v>
      </c>
      <c r="G193" s="29">
        <v>0.6</v>
      </c>
      <c r="H193" s="29">
        <v>1</v>
      </c>
      <c r="I193" s="30">
        <f t="shared" si="9"/>
        <v>3.5999999999999996</v>
      </c>
      <c r="J193" s="25"/>
      <c r="K193" s="11"/>
    </row>
    <row r="194" spans="1:12" ht="6" customHeight="1" x14ac:dyDescent="0.45">
      <c r="A194" s="31"/>
      <c r="B194" s="31"/>
      <c r="C194" s="31"/>
      <c r="D194" s="32"/>
      <c r="E194" s="33"/>
      <c r="F194" s="31"/>
      <c r="G194" s="31"/>
      <c r="H194" s="31"/>
      <c r="I194" s="31"/>
      <c r="J194" s="31"/>
      <c r="K194" s="31"/>
      <c r="L194" s="31"/>
    </row>
    <row r="195" spans="1:12" x14ac:dyDescent="0.45">
      <c r="A195" s="21" t="s">
        <v>78</v>
      </c>
      <c r="B195" s="34" t="s">
        <v>564</v>
      </c>
      <c r="C195" s="23" t="s">
        <v>565</v>
      </c>
      <c r="D195" s="77" t="s">
        <v>566</v>
      </c>
      <c r="E195" s="24"/>
      <c r="F195" s="25"/>
      <c r="G195" s="25"/>
      <c r="H195" s="25"/>
      <c r="I195" s="25"/>
      <c r="J195" s="26">
        <f>SUM(I197:I198)</f>
        <v>30.844799999999999</v>
      </c>
      <c r="K195" s="26">
        <v>108.73</v>
      </c>
      <c r="L195" s="26">
        <f>J195*K195</f>
        <v>3353.7551039999998</v>
      </c>
    </row>
    <row r="196" spans="1:12" ht="32.65" customHeight="1" x14ac:dyDescent="0.45">
      <c r="A196" s="25"/>
      <c r="B196" s="25"/>
      <c r="C196" s="25"/>
      <c r="D196" s="77"/>
      <c r="E196" s="24"/>
      <c r="F196" s="25"/>
      <c r="G196" s="25"/>
      <c r="H196" s="74"/>
      <c r="I196" s="25"/>
      <c r="J196" s="25"/>
      <c r="K196" s="11"/>
    </row>
    <row r="197" spans="1:12" hidden="1" x14ac:dyDescent="0.45">
      <c r="A197" s="25"/>
      <c r="B197" s="25"/>
      <c r="C197" s="25"/>
      <c r="D197" s="75" t="s">
        <v>593</v>
      </c>
      <c r="E197" s="28">
        <v>1</v>
      </c>
      <c r="F197" s="29">
        <f>7.4+8.3+14</f>
        <v>29.700000000000003</v>
      </c>
      <c r="G197" s="29">
        <v>0.6</v>
      </c>
      <c r="H197" s="29">
        <v>1.44</v>
      </c>
      <c r="I197" s="30">
        <f t="shared" ref="I197:I198" si="10">OR(E197&lt;&gt;0,F197&lt;&gt;0,G197&lt;&gt;0,H197&lt;&gt;0)*(E197 + (E197 = 0))*(F197 + (F197 = 0))*(G197 + (G197 = 0))*(H197 + (H197 = 0))</f>
        <v>25.660799999999998</v>
      </c>
      <c r="J197" s="25"/>
      <c r="K197" s="11">
        <v>108.73</v>
      </c>
    </row>
    <row r="198" spans="1:12" hidden="1" x14ac:dyDescent="0.45">
      <c r="A198" s="25"/>
      <c r="B198" s="25"/>
      <c r="C198" s="25"/>
      <c r="D198" s="75" t="s">
        <v>594</v>
      </c>
      <c r="E198" s="28">
        <v>1</v>
      </c>
      <c r="F198" s="29">
        <v>6</v>
      </c>
      <c r="G198" s="29">
        <v>0.6</v>
      </c>
      <c r="H198" s="29">
        <v>1.44</v>
      </c>
      <c r="I198" s="30">
        <f t="shared" si="10"/>
        <v>5.1839999999999993</v>
      </c>
      <c r="J198" s="25"/>
      <c r="K198" s="11"/>
    </row>
    <row r="199" spans="1:12" ht="6" customHeight="1" x14ac:dyDescent="0.45">
      <c r="A199" s="31"/>
      <c r="B199" s="31"/>
      <c r="C199" s="31"/>
      <c r="D199" s="32"/>
      <c r="E199" s="33"/>
      <c r="F199" s="31"/>
      <c r="G199" s="31"/>
      <c r="H199" s="31"/>
      <c r="I199" s="31"/>
      <c r="J199" s="31"/>
      <c r="K199" s="31"/>
      <c r="L199" s="31"/>
    </row>
    <row r="200" spans="1:12" x14ac:dyDescent="0.45">
      <c r="A200" s="21" t="s">
        <v>76</v>
      </c>
      <c r="B200" s="34"/>
      <c r="C200" s="23" t="s">
        <v>0</v>
      </c>
      <c r="D200" s="77" t="s">
        <v>467</v>
      </c>
      <c r="E200" s="24"/>
      <c r="F200" s="25"/>
      <c r="G200" s="25"/>
      <c r="H200" s="25"/>
      <c r="I200" s="25"/>
      <c r="J200" s="26">
        <f>I202</f>
        <v>650</v>
      </c>
      <c r="K200" s="26">
        <v>9.5</v>
      </c>
      <c r="L200" s="26">
        <f>J200*K200</f>
        <v>6175</v>
      </c>
    </row>
    <row r="201" spans="1:12" ht="42" customHeight="1" x14ac:dyDescent="0.45">
      <c r="A201" s="25"/>
      <c r="B201" s="25"/>
      <c r="C201" s="25"/>
      <c r="D201" s="77"/>
      <c r="E201" s="24"/>
      <c r="F201" s="25"/>
      <c r="G201" s="25"/>
      <c r="H201" s="25"/>
      <c r="I201" s="25"/>
      <c r="J201" s="25"/>
      <c r="K201" s="11"/>
    </row>
    <row r="202" spans="1:12" hidden="1" x14ac:dyDescent="0.45">
      <c r="A202" s="25"/>
      <c r="B202" s="25"/>
      <c r="C202" s="25"/>
      <c r="D202" s="42"/>
      <c r="E202" s="28">
        <v>1</v>
      </c>
      <c r="F202" s="29">
        <v>650</v>
      </c>
      <c r="G202" s="29">
        <v>1</v>
      </c>
      <c r="H202" s="29"/>
      <c r="I202" s="30">
        <f>OR(E202&lt;&gt;0,F202&lt;&gt;0,G202&lt;&gt;0,H202&lt;&gt;0)*(E202 + (E202 = 0))*(F202 + (F202 = 0))*(G202 + (G202 = 0))*(H202 + (H202 = 0))</f>
        <v>650</v>
      </c>
      <c r="J202" s="23"/>
      <c r="K202" s="11">
        <v>9.5</v>
      </c>
    </row>
    <row r="203" spans="1:12" ht="6" customHeight="1" x14ac:dyDescent="0.45">
      <c r="A203" s="31"/>
      <c r="B203" s="31"/>
      <c r="C203" s="31"/>
      <c r="D203" s="32"/>
      <c r="E203" s="33"/>
      <c r="F203" s="31"/>
      <c r="G203" s="31"/>
      <c r="H203" s="31"/>
      <c r="I203" s="31"/>
      <c r="J203" s="31"/>
      <c r="K203" s="31"/>
      <c r="L203" s="31"/>
    </row>
    <row r="204" spans="1:12" x14ac:dyDescent="0.45">
      <c r="A204" s="21" t="s">
        <v>77</v>
      </c>
      <c r="B204" s="34" t="s">
        <v>146</v>
      </c>
      <c r="C204" s="23" t="s">
        <v>0</v>
      </c>
      <c r="D204" s="77" t="s">
        <v>567</v>
      </c>
      <c r="E204" s="24"/>
      <c r="F204" s="25"/>
      <c r="G204" s="25"/>
      <c r="H204" s="25"/>
      <c r="I204" s="25"/>
      <c r="J204" s="26">
        <f>SUM(I206:I207)</f>
        <v>35.700000000000003</v>
      </c>
      <c r="K204" s="26">
        <v>0.37</v>
      </c>
      <c r="L204" s="26">
        <f>J204*K204</f>
        <v>13.209000000000001</v>
      </c>
    </row>
    <row r="205" spans="1:12" ht="18.75" customHeight="1" x14ac:dyDescent="0.45">
      <c r="A205" s="25"/>
      <c r="B205" s="25"/>
      <c r="C205" s="25"/>
      <c r="D205" s="77"/>
      <c r="E205" s="24"/>
      <c r="F205" s="25"/>
      <c r="G205" s="25"/>
      <c r="H205" s="25"/>
      <c r="I205" s="25"/>
      <c r="J205" s="25"/>
      <c r="K205" s="11"/>
    </row>
    <row r="206" spans="1:12" hidden="1" x14ac:dyDescent="0.45">
      <c r="A206" s="25"/>
      <c r="B206" s="25"/>
      <c r="C206" s="25"/>
      <c r="D206" s="75" t="s">
        <v>593</v>
      </c>
      <c r="E206" s="28">
        <v>1</v>
      </c>
      <c r="F206" s="29">
        <v>29.7</v>
      </c>
      <c r="G206" s="29">
        <v>1</v>
      </c>
      <c r="H206" s="29"/>
      <c r="I206" s="30">
        <f>OR(E206&lt;&gt;0,F206&lt;&gt;0,G206&lt;&gt;0,H206&lt;&gt;0)*(E206 + (E206 = 0))*(F206 + (F206 = 0))*(G206 + (G206 = 0))*(H206 + (H206 = 0))</f>
        <v>29.7</v>
      </c>
      <c r="J206" s="23"/>
      <c r="K206" s="11">
        <v>0.37</v>
      </c>
    </row>
    <row r="207" spans="1:12" hidden="1" x14ac:dyDescent="0.45">
      <c r="A207" s="25"/>
      <c r="B207" s="25"/>
      <c r="C207" s="25"/>
      <c r="D207" s="75" t="s">
        <v>594</v>
      </c>
      <c r="E207" s="28">
        <v>1</v>
      </c>
      <c r="F207" s="29">
        <v>6</v>
      </c>
      <c r="G207" s="29">
        <v>1</v>
      </c>
      <c r="H207" s="29"/>
      <c r="I207" s="30">
        <f t="shared" ref="I207" si="11">OR(E207&lt;&gt;0,F207&lt;&gt;0,G207&lt;&gt;0,H207&lt;&gt;0)*(E207 + (E207 = 0))*(F207 + (F207 = 0))*(G207 + (G207 = 0))*(H207 + (H207 = 0))</f>
        <v>6</v>
      </c>
      <c r="J207" s="25"/>
      <c r="K207" s="11"/>
    </row>
    <row r="208" spans="1:12" ht="6" customHeight="1" x14ac:dyDescent="0.45">
      <c r="A208" s="31"/>
      <c r="B208" s="31"/>
      <c r="C208" s="31"/>
      <c r="D208" s="32"/>
      <c r="E208" s="33"/>
      <c r="F208" s="31"/>
      <c r="G208" s="31"/>
      <c r="H208" s="31"/>
      <c r="I208" s="31"/>
      <c r="J208" s="31"/>
      <c r="K208" s="31"/>
      <c r="L208" s="31"/>
    </row>
    <row r="209" spans="1:12" x14ac:dyDescent="0.45">
      <c r="A209" s="21" t="s">
        <v>289</v>
      </c>
      <c r="B209" s="34" t="s">
        <v>569</v>
      </c>
      <c r="C209" s="23" t="s">
        <v>2</v>
      </c>
      <c r="D209" s="77" t="s">
        <v>570</v>
      </c>
      <c r="E209" s="24"/>
      <c r="F209" s="25"/>
      <c r="G209" s="25"/>
      <c r="H209" s="25"/>
      <c r="I209" s="25"/>
      <c r="J209" s="26">
        <f>SUM(I211:I212)</f>
        <v>8</v>
      </c>
      <c r="K209" s="26">
        <v>28.73</v>
      </c>
      <c r="L209" s="26">
        <f>J209*K209</f>
        <v>229.84</v>
      </c>
    </row>
    <row r="210" spans="1:12" ht="33" customHeight="1" x14ac:dyDescent="0.45">
      <c r="A210" s="25"/>
      <c r="B210" s="25"/>
      <c r="C210" s="25"/>
      <c r="D210" s="77"/>
      <c r="E210" s="24"/>
      <c r="F210" s="25"/>
      <c r="G210" s="25"/>
      <c r="H210" s="25"/>
      <c r="I210" s="25"/>
      <c r="J210" s="25"/>
      <c r="K210" s="11"/>
    </row>
    <row r="211" spans="1:12" hidden="1" x14ac:dyDescent="0.45">
      <c r="A211" s="25"/>
      <c r="B211" s="25"/>
      <c r="C211" s="25"/>
      <c r="D211" s="75" t="s">
        <v>593</v>
      </c>
      <c r="E211" s="28">
        <v>6</v>
      </c>
      <c r="F211" s="29">
        <v>1</v>
      </c>
      <c r="G211" s="29"/>
      <c r="H211" s="29"/>
      <c r="I211" s="30">
        <f>OR(E211&lt;&gt;0,F211&lt;&gt;0,G211&lt;&gt;0,H211&lt;&gt;0)*(E211 + (E211 = 0))*(F211 + (F211 = 0))*(G211 + (G211 = 0))*(H211 + (H211 = 0))</f>
        <v>6</v>
      </c>
      <c r="J211" s="23"/>
      <c r="K211" s="11">
        <v>28.73</v>
      </c>
    </row>
    <row r="212" spans="1:12" hidden="1" x14ac:dyDescent="0.45">
      <c r="A212" s="25"/>
      <c r="B212" s="25"/>
      <c r="C212" s="25"/>
      <c r="D212" s="75" t="s">
        <v>594</v>
      </c>
      <c r="E212" s="28">
        <v>2</v>
      </c>
      <c r="F212" s="29">
        <v>1</v>
      </c>
      <c r="G212" s="29"/>
      <c r="H212" s="29"/>
      <c r="I212" s="30">
        <f t="shared" ref="I212" si="12">OR(E212&lt;&gt;0,F212&lt;&gt;0,G212&lt;&gt;0,H212&lt;&gt;0)*(E212 + (E212 = 0))*(F212 + (F212 = 0))*(G212 + (G212 = 0))*(H212 + (H212 = 0))</f>
        <v>2</v>
      </c>
      <c r="J212" s="25"/>
      <c r="K212" s="11"/>
    </row>
    <row r="213" spans="1:12" ht="6" customHeight="1" x14ac:dyDescent="0.45">
      <c r="A213" s="31"/>
      <c r="B213" s="31"/>
      <c r="C213" s="31"/>
      <c r="D213" s="32"/>
      <c r="E213" s="33"/>
      <c r="F213" s="31"/>
      <c r="G213" s="31"/>
      <c r="H213" s="31"/>
      <c r="I213" s="31"/>
      <c r="J213" s="31"/>
      <c r="K213" s="31"/>
      <c r="L213" s="31"/>
    </row>
    <row r="214" spans="1:12" x14ac:dyDescent="0.45">
      <c r="A214" s="21" t="s">
        <v>327</v>
      </c>
      <c r="B214" s="34" t="s">
        <v>571</v>
      </c>
      <c r="C214" s="23" t="s">
        <v>2</v>
      </c>
      <c r="D214" s="77" t="s">
        <v>572</v>
      </c>
      <c r="E214" s="24"/>
      <c r="F214" s="25"/>
      <c r="G214" s="25"/>
      <c r="H214" s="25"/>
      <c r="I214" s="25"/>
      <c r="J214" s="26">
        <f>SUM(I216:I217)</f>
        <v>8</v>
      </c>
      <c r="K214" s="26">
        <v>84.16</v>
      </c>
      <c r="L214" s="26">
        <f>J214*K214</f>
        <v>673.28</v>
      </c>
    </row>
    <row r="215" spans="1:12" ht="29.65" customHeight="1" x14ac:dyDescent="0.45">
      <c r="A215" s="25"/>
      <c r="B215" s="25"/>
      <c r="C215" s="25"/>
      <c r="D215" s="77"/>
      <c r="E215" s="24"/>
      <c r="F215" s="25"/>
      <c r="G215" s="25"/>
      <c r="H215" s="25"/>
      <c r="I215" s="25"/>
      <c r="J215" s="25"/>
      <c r="K215" s="11"/>
    </row>
    <row r="216" spans="1:12" hidden="1" x14ac:dyDescent="0.45">
      <c r="A216" s="25"/>
      <c r="B216" s="25"/>
      <c r="C216" s="25"/>
      <c r="D216" s="75" t="s">
        <v>593</v>
      </c>
      <c r="E216" s="28">
        <v>6</v>
      </c>
      <c r="F216" s="29">
        <v>1</v>
      </c>
      <c r="G216" s="29"/>
      <c r="H216" s="29"/>
      <c r="I216" s="30">
        <f>OR(E216&lt;&gt;0,F216&lt;&gt;0,G216&lt;&gt;0,H216&lt;&gt;0)*(E216 + (E216 = 0))*(F216 + (F216 = 0))*(G216 + (G216 = 0))*(H216 + (H216 = 0))</f>
        <v>6</v>
      </c>
      <c r="J216" s="23"/>
      <c r="K216" s="11">
        <v>84.16</v>
      </c>
    </row>
    <row r="217" spans="1:12" hidden="1" x14ac:dyDescent="0.45">
      <c r="A217" s="25"/>
      <c r="B217" s="25"/>
      <c r="C217" s="25"/>
      <c r="D217" s="75" t="s">
        <v>594</v>
      </c>
      <c r="E217" s="28">
        <v>2</v>
      </c>
      <c r="F217" s="29">
        <v>1</v>
      </c>
      <c r="G217" s="29"/>
      <c r="H217" s="29"/>
      <c r="I217" s="30">
        <f t="shared" ref="I217" si="13">OR(E217&lt;&gt;0,F217&lt;&gt;0,G217&lt;&gt;0,H217&lt;&gt;0)*(E217 + (E217 = 0))*(F217 + (F217 = 0))*(G217 + (G217 = 0))*(H217 + (H217 = 0))</f>
        <v>2</v>
      </c>
      <c r="J217" s="25"/>
      <c r="K217" s="11"/>
    </row>
    <row r="218" spans="1:12" hidden="1" x14ac:dyDescent="0.45">
      <c r="A218" s="25"/>
      <c r="B218" s="25"/>
      <c r="C218" s="25"/>
      <c r="D218" s="42" t="s">
        <v>248</v>
      </c>
      <c r="E218" s="28">
        <v>6</v>
      </c>
      <c r="F218" s="29">
        <v>1</v>
      </c>
      <c r="G218" s="29"/>
      <c r="H218" s="29"/>
      <c r="I218" s="30">
        <f>OR(E218&lt;&gt;0,F218&lt;&gt;0,G218&lt;&gt;0,H218&lt;&gt;0)*(E218 + (E218 = 0))*(F218 + (F218 = 0))*(G218 + (G218 = 0))*(H218 + (H218 = 0))</f>
        <v>6</v>
      </c>
      <c r="J218" s="23"/>
      <c r="K218" s="11">
        <v>84.16</v>
      </c>
    </row>
    <row r="219" spans="1:12" ht="6" customHeight="1" x14ac:dyDescent="0.45">
      <c r="A219" s="31"/>
      <c r="B219" s="31"/>
      <c r="C219" s="31"/>
      <c r="D219" s="32"/>
      <c r="E219" s="33"/>
      <c r="F219" s="31"/>
      <c r="G219" s="31"/>
      <c r="H219" s="31"/>
      <c r="I219" s="31"/>
      <c r="J219" s="31"/>
      <c r="K219" s="31"/>
      <c r="L219" s="31"/>
    </row>
    <row r="220" spans="1:12" x14ac:dyDescent="0.45">
      <c r="A220" s="21" t="s">
        <v>330</v>
      </c>
      <c r="B220" s="34" t="s">
        <v>573</v>
      </c>
      <c r="C220" s="23" t="s">
        <v>0</v>
      </c>
      <c r="D220" s="77" t="s">
        <v>574</v>
      </c>
      <c r="E220" s="24"/>
      <c r="F220" s="25"/>
      <c r="G220" s="25"/>
      <c r="H220" s="25"/>
      <c r="I220" s="25"/>
      <c r="J220" s="26">
        <f>SUM(I222:I224)</f>
        <v>78.58</v>
      </c>
      <c r="K220" s="26">
        <v>2.96</v>
      </c>
      <c r="L220" s="26">
        <f>J220*K220</f>
        <v>232.5968</v>
      </c>
    </row>
    <row r="221" spans="1:12" ht="16.149999999999999" customHeight="1" x14ac:dyDescent="0.45">
      <c r="A221" s="25"/>
      <c r="B221" s="25"/>
      <c r="C221" s="25"/>
      <c r="D221" s="77"/>
      <c r="E221" s="24"/>
      <c r="F221" s="25"/>
      <c r="G221" s="25"/>
      <c r="H221" s="25"/>
      <c r="I221" s="25"/>
      <c r="J221" s="25"/>
      <c r="K221" s="11"/>
    </row>
    <row r="222" spans="1:12" hidden="1" x14ac:dyDescent="0.45">
      <c r="A222" s="25"/>
      <c r="B222" s="25"/>
      <c r="C222" s="25"/>
      <c r="D222" s="75" t="s">
        <v>593</v>
      </c>
      <c r="E222" s="28">
        <v>1</v>
      </c>
      <c r="F222" s="29">
        <v>29.7</v>
      </c>
      <c r="G222" s="29">
        <v>1</v>
      </c>
      <c r="H222" s="29"/>
      <c r="I222" s="30">
        <f>OR(E222&lt;&gt;0,F222&lt;&gt;0,G222&lt;&gt;0,H222&lt;&gt;0)*(E222 + (E222 = 0))*(F222 + (F222 = 0))*(G222 + (G222 = 0))*(H222 + (H222 = 0))</f>
        <v>29.7</v>
      </c>
      <c r="J222" s="23"/>
      <c r="K222" s="11">
        <v>2.96</v>
      </c>
    </row>
    <row r="223" spans="1:12" ht="13.5" hidden="1" customHeight="1" x14ac:dyDescent="0.45">
      <c r="A223" s="25"/>
      <c r="B223" s="25"/>
      <c r="C223" s="25"/>
      <c r="D223" s="42" t="s">
        <v>548</v>
      </c>
      <c r="E223" s="28">
        <v>1</v>
      </c>
      <c r="F223" s="29">
        <f>3.8+3+60.8+8.4+27.4+3.8</f>
        <v>107.2</v>
      </c>
      <c r="G223" s="29">
        <v>0.4</v>
      </c>
      <c r="H223" s="29"/>
      <c r="I223" s="30">
        <f t="shared" ref="I223:I224" si="14">OR(E223&lt;&gt;0,F223&lt;&gt;0,G223&lt;&gt;0,H223&lt;&gt;0)*(E223 + (E223 = 0))*(F223 + (F223 = 0))*(G223 + (G223 = 0))*(H223 + (H223 = 0))</f>
        <v>42.88</v>
      </c>
      <c r="J223" s="25"/>
      <c r="K223" s="11"/>
    </row>
    <row r="224" spans="1:12" hidden="1" x14ac:dyDescent="0.45">
      <c r="A224" s="25"/>
      <c r="B224" s="25"/>
      <c r="C224" s="25"/>
      <c r="D224" s="75" t="s">
        <v>594</v>
      </c>
      <c r="E224" s="28">
        <v>1</v>
      </c>
      <c r="F224" s="29">
        <v>6</v>
      </c>
      <c r="G224" s="29">
        <v>1</v>
      </c>
      <c r="H224" s="29"/>
      <c r="I224" s="30">
        <f t="shared" si="14"/>
        <v>6</v>
      </c>
      <c r="J224" s="25"/>
      <c r="K224" s="11"/>
    </row>
    <row r="225" spans="1:12" ht="6" customHeight="1" x14ac:dyDescent="0.45">
      <c r="A225" s="31"/>
      <c r="B225" s="31"/>
      <c r="C225" s="31"/>
      <c r="D225" s="32"/>
      <c r="E225" s="33"/>
      <c r="F225" s="31"/>
      <c r="G225" s="31"/>
      <c r="H225" s="31"/>
      <c r="I225" s="31"/>
      <c r="J225" s="31"/>
      <c r="K225" s="31"/>
      <c r="L225" s="31"/>
    </row>
    <row r="226" spans="1:12" x14ac:dyDescent="0.45">
      <c r="A226" s="21" t="s">
        <v>331</v>
      </c>
      <c r="B226" s="34" t="s">
        <v>579</v>
      </c>
      <c r="C226" s="23" t="s">
        <v>2</v>
      </c>
      <c r="D226" s="77" t="s">
        <v>580</v>
      </c>
      <c r="E226" s="24"/>
      <c r="F226" s="25"/>
      <c r="G226" s="25"/>
      <c r="H226" s="25"/>
      <c r="I226" s="25"/>
      <c r="J226" s="26">
        <f>I228</f>
        <v>25</v>
      </c>
      <c r="K226" s="26">
        <v>67.17</v>
      </c>
      <c r="L226" s="26">
        <f>J226*K226</f>
        <v>1679.25</v>
      </c>
    </row>
    <row r="227" spans="1:12" ht="42" customHeight="1" x14ac:dyDescent="0.45">
      <c r="A227" s="25"/>
      <c r="B227" s="25"/>
      <c r="C227" s="25"/>
      <c r="D227" s="77"/>
      <c r="E227" s="24"/>
      <c r="F227" s="25"/>
      <c r="G227" s="25"/>
      <c r="H227" s="25"/>
      <c r="I227" s="25"/>
      <c r="J227" s="25"/>
      <c r="K227" s="11"/>
    </row>
    <row r="228" spans="1:12" hidden="1" x14ac:dyDescent="0.45">
      <c r="A228" s="25"/>
      <c r="B228" s="25"/>
      <c r="C228" s="25"/>
      <c r="D228" s="42" t="s">
        <v>581</v>
      </c>
      <c r="E228" s="28">
        <v>25</v>
      </c>
      <c r="F228" s="29">
        <v>1</v>
      </c>
      <c r="G228" s="29"/>
      <c r="H228" s="29"/>
      <c r="I228" s="30">
        <f>OR(E228&lt;&gt;0,F228&lt;&gt;0,G228&lt;&gt;0,H228&lt;&gt;0)*(E228 + (E228 = 0))*(F228 + (F228 = 0))*(G228 + (G228 = 0))*(H228 + (H228 = 0))</f>
        <v>25</v>
      </c>
      <c r="J228" s="23"/>
      <c r="K228" s="11">
        <v>67.17</v>
      </c>
    </row>
    <row r="229" spans="1:12" x14ac:dyDescent="0.45">
      <c r="A229" s="31"/>
      <c r="B229" s="31"/>
      <c r="C229" s="31"/>
      <c r="D229" s="32"/>
      <c r="E229" s="33"/>
      <c r="F229" s="31"/>
      <c r="G229" s="31"/>
      <c r="H229" s="31"/>
      <c r="I229" s="31"/>
      <c r="J229" s="31"/>
      <c r="K229" s="31"/>
      <c r="L229" s="31"/>
    </row>
    <row r="230" spans="1:12" x14ac:dyDescent="0.45">
      <c r="A230" s="25"/>
      <c r="B230" s="25"/>
      <c r="C230" s="25"/>
      <c r="D230" s="53" t="s">
        <v>16</v>
      </c>
      <c r="E230" s="38"/>
      <c r="F230" s="36"/>
      <c r="G230" s="36"/>
      <c r="H230" s="36"/>
      <c r="I230" s="39"/>
      <c r="J230" s="40"/>
      <c r="K230" s="40"/>
      <c r="L230" s="26">
        <f>SUM(L142:L229)</f>
        <v>38905.253303999998</v>
      </c>
    </row>
    <row r="231" spans="1:12" x14ac:dyDescent="0.45">
      <c r="A231" s="31"/>
      <c r="B231" s="31"/>
      <c r="C231" s="31"/>
      <c r="D231" s="32"/>
      <c r="E231" s="33"/>
      <c r="F231" s="31"/>
      <c r="G231" s="31"/>
      <c r="H231" s="31"/>
      <c r="I231" s="31"/>
      <c r="J231" s="31"/>
      <c r="K231" s="31"/>
      <c r="L231" s="31"/>
    </row>
    <row r="232" spans="1:12" x14ac:dyDescent="0.45">
      <c r="A232" s="25"/>
      <c r="B232" s="25"/>
      <c r="C232" s="25"/>
      <c r="D232" s="27"/>
      <c r="E232" s="24"/>
      <c r="F232" s="25"/>
      <c r="G232" s="25"/>
      <c r="H232" s="25"/>
      <c r="I232" s="25"/>
      <c r="J232" s="25"/>
      <c r="K232" s="11"/>
    </row>
    <row r="233" spans="1:12" x14ac:dyDescent="0.45">
      <c r="A233" s="41"/>
      <c r="B233" s="41"/>
      <c r="C233" s="41"/>
      <c r="D233" s="41"/>
      <c r="E233" s="41"/>
      <c r="F233" s="41"/>
      <c r="G233" s="41"/>
      <c r="H233" s="41"/>
      <c r="I233" s="41"/>
      <c r="J233" s="41"/>
      <c r="K233" s="11"/>
    </row>
    <row r="234" spans="1:12" x14ac:dyDescent="0.45">
      <c r="A234" s="78" t="s">
        <v>69</v>
      </c>
      <c r="B234" s="78"/>
      <c r="C234" s="16" t="s">
        <v>8</v>
      </c>
      <c r="D234" s="78" t="s">
        <v>52</v>
      </c>
      <c r="E234" s="78"/>
      <c r="F234" s="19"/>
      <c r="G234" s="19"/>
      <c r="H234" s="19"/>
      <c r="I234" s="19"/>
      <c r="J234" s="20"/>
      <c r="K234" s="20"/>
      <c r="L234" s="20"/>
    </row>
    <row r="235" spans="1:12" ht="15" customHeight="1" x14ac:dyDescent="0.45">
      <c r="A235" s="21" t="s">
        <v>58</v>
      </c>
      <c r="B235" s="34" t="s">
        <v>169</v>
      </c>
      <c r="C235" s="23" t="s">
        <v>2</v>
      </c>
      <c r="D235" s="77" t="s">
        <v>170</v>
      </c>
      <c r="E235" s="24"/>
      <c r="F235" s="25"/>
      <c r="G235" s="25"/>
      <c r="H235" s="25"/>
      <c r="I235" s="25"/>
      <c r="J235" s="26">
        <f>I237</f>
        <v>25</v>
      </c>
      <c r="K235" s="26">
        <v>31.99</v>
      </c>
      <c r="L235" s="26">
        <f>J235*K235</f>
        <v>799.75</v>
      </c>
    </row>
    <row r="236" spans="1:12" ht="55.5" customHeight="1" x14ac:dyDescent="0.45">
      <c r="A236" s="25"/>
      <c r="B236" s="25"/>
      <c r="C236" s="25"/>
      <c r="D236" s="77"/>
      <c r="E236" s="24"/>
      <c r="F236" s="25"/>
      <c r="G236" s="25"/>
      <c r="H236" s="25"/>
      <c r="I236" s="25"/>
      <c r="J236" s="25"/>
      <c r="K236" s="11"/>
    </row>
    <row r="237" spans="1:12" hidden="1" x14ac:dyDescent="0.45">
      <c r="A237" s="25"/>
      <c r="B237" s="25"/>
      <c r="C237" s="25"/>
      <c r="D237" s="42" t="s">
        <v>172</v>
      </c>
      <c r="E237" s="28">
        <v>1</v>
      </c>
      <c r="F237" s="29">
        <v>25</v>
      </c>
      <c r="G237" s="29">
        <v>0</v>
      </c>
      <c r="H237" s="29">
        <v>0</v>
      </c>
      <c r="I237" s="30">
        <f>OR(E237&lt;&gt;0,F237&lt;&gt;0,G237&lt;&gt;0,H237&lt;&gt;0)*(E237 + (E237 = 0))*(F237 + (F237 = 0))*(G237 + (G237 = 0))*(H237 + (H237 = 0))</f>
        <v>25</v>
      </c>
      <c r="J237" s="23"/>
      <c r="K237" s="11"/>
    </row>
    <row r="238" spans="1:12" ht="6" customHeight="1" x14ac:dyDescent="0.45">
      <c r="A238" s="31"/>
      <c r="B238" s="31"/>
      <c r="C238" s="31"/>
      <c r="D238" s="32"/>
      <c r="E238" s="33"/>
      <c r="F238" s="31"/>
      <c r="G238" s="31"/>
      <c r="H238" s="31"/>
      <c r="I238" s="31"/>
      <c r="J238" s="31"/>
      <c r="K238" s="31"/>
      <c r="L238" s="31"/>
    </row>
    <row r="239" spans="1:12" hidden="1" x14ac:dyDescent="0.45">
      <c r="A239" s="21" t="s">
        <v>59</v>
      </c>
      <c r="B239" s="34" t="s">
        <v>173</v>
      </c>
      <c r="C239" s="23" t="s">
        <v>2</v>
      </c>
      <c r="D239" s="77" t="s">
        <v>174</v>
      </c>
      <c r="E239" s="24"/>
      <c r="F239" s="25"/>
      <c r="G239" s="25"/>
      <c r="H239" s="25"/>
      <c r="I239" s="25"/>
      <c r="J239" s="26">
        <f>I241</f>
        <v>4</v>
      </c>
      <c r="K239" s="11"/>
    </row>
    <row r="240" spans="1:12" ht="132.75" hidden="1" customHeight="1" x14ac:dyDescent="0.45">
      <c r="A240" s="25"/>
      <c r="B240" s="25"/>
      <c r="C240" s="25"/>
      <c r="D240" s="77"/>
      <c r="E240" s="24"/>
      <c r="F240" s="25"/>
      <c r="G240" s="25"/>
      <c r="H240" s="25"/>
      <c r="I240" s="25"/>
      <c r="J240" s="25"/>
      <c r="K240" s="11"/>
    </row>
    <row r="241" spans="1:12" hidden="1" x14ac:dyDescent="0.45">
      <c r="A241" s="25"/>
      <c r="B241" s="25"/>
      <c r="C241" s="25"/>
      <c r="D241" s="42" t="s">
        <v>175</v>
      </c>
      <c r="E241" s="28">
        <v>1</v>
      </c>
      <c r="F241" s="29">
        <v>4</v>
      </c>
      <c r="G241" s="29">
        <v>0</v>
      </c>
      <c r="H241" s="29">
        <v>0</v>
      </c>
      <c r="I241" s="30">
        <f>OR(E241&lt;&gt;0,F241&lt;&gt;0,G241&lt;&gt;0,H241&lt;&gt;0)*(E241 + (E241 = 0))*(F241 + (F241 = 0))*(G241 + (G241 = 0))*(H241 + (H241 = 0))</f>
        <v>4</v>
      </c>
      <c r="J241" s="23"/>
      <c r="K241" s="11" t="s">
        <v>176</v>
      </c>
    </row>
    <row r="242" spans="1:12" ht="6" hidden="1" customHeight="1" x14ac:dyDescent="0.45">
      <c r="A242" s="31"/>
      <c r="B242" s="31"/>
      <c r="C242" s="31"/>
      <c r="D242" s="32"/>
      <c r="E242" s="33"/>
      <c r="F242" s="31"/>
      <c r="G242" s="31"/>
      <c r="H242" s="31"/>
      <c r="I242" s="31"/>
      <c r="J242" s="31"/>
      <c r="K242" s="11"/>
    </row>
    <row r="243" spans="1:12" x14ac:dyDescent="0.45">
      <c r="A243" s="21" t="s">
        <v>59</v>
      </c>
      <c r="B243" s="34" t="s">
        <v>46</v>
      </c>
      <c r="C243" s="23" t="s">
        <v>2</v>
      </c>
      <c r="D243" s="77" t="s">
        <v>447</v>
      </c>
      <c r="E243" s="24"/>
      <c r="F243" s="25"/>
      <c r="G243" s="25"/>
      <c r="H243" s="25"/>
      <c r="I243" s="25"/>
      <c r="J243" s="26">
        <f>SUM(I245:I246)</f>
        <v>38.5</v>
      </c>
      <c r="K243" s="26">
        <v>95.11</v>
      </c>
      <c r="L243" s="26">
        <f>J243*K243</f>
        <v>3661.7350000000001</v>
      </c>
    </row>
    <row r="244" spans="1:12" ht="80.25" customHeight="1" x14ac:dyDescent="0.45">
      <c r="A244" s="25"/>
      <c r="B244" s="25"/>
      <c r="C244" s="25"/>
      <c r="D244" s="77"/>
      <c r="E244" s="24"/>
      <c r="F244" s="25"/>
      <c r="G244" s="25"/>
      <c r="H244" s="25"/>
      <c r="I244" s="25"/>
      <c r="J244" s="25"/>
      <c r="K244" s="11"/>
    </row>
    <row r="245" spans="1:12" hidden="1" x14ac:dyDescent="0.45">
      <c r="A245" s="25"/>
      <c r="B245" s="25"/>
      <c r="C245" s="25"/>
      <c r="D245" s="42" t="s">
        <v>177</v>
      </c>
      <c r="E245" s="28">
        <v>1</v>
      </c>
      <c r="F245" s="29">
        <v>23</v>
      </c>
      <c r="G245" s="29">
        <v>0</v>
      </c>
      <c r="H245" s="29">
        <v>0</v>
      </c>
      <c r="I245" s="30">
        <f>OR(E245&lt;&gt;0,F245&lt;&gt;0,G245&lt;&gt;0,H245&lt;&gt;0)*(E245 + (E245 = 0))*(F245 + (F245 = 0))*(G245 + (G245 = 0))*(H245 + (H245 = 0))</f>
        <v>23</v>
      </c>
      <c r="J245" s="23"/>
      <c r="K245" s="11" t="s">
        <v>441</v>
      </c>
    </row>
    <row r="246" spans="1:12" hidden="1" x14ac:dyDescent="0.45">
      <c r="A246" s="25"/>
      <c r="B246" s="25"/>
      <c r="C246" s="25"/>
      <c r="D246" s="42" t="s">
        <v>443</v>
      </c>
      <c r="E246" s="28">
        <v>1</v>
      </c>
      <c r="F246" s="29">
        <v>15.5</v>
      </c>
      <c r="G246" s="29">
        <v>0</v>
      </c>
      <c r="H246" s="29">
        <v>0</v>
      </c>
      <c r="I246" s="30">
        <f>OR(E246&lt;&gt;0,F246&lt;&gt;0,G246&lt;&gt;0,H246&lt;&gt;0)*(E246 + (E246 = 0))*(F246 + (F246 = 0))*(G246 + (G246 = 0))*(H246 + (H246 = 0))</f>
        <v>15.5</v>
      </c>
      <c r="J246" s="23"/>
      <c r="K246" s="11"/>
    </row>
    <row r="247" spans="1:12" ht="6" customHeight="1" x14ac:dyDescent="0.45">
      <c r="A247" s="31"/>
      <c r="B247" s="31"/>
      <c r="C247" s="31"/>
      <c r="D247" s="32"/>
      <c r="E247" s="33"/>
      <c r="F247" s="31"/>
      <c r="G247" s="31"/>
      <c r="H247" s="31"/>
      <c r="I247" s="31"/>
      <c r="J247" s="31"/>
      <c r="K247" s="31"/>
      <c r="L247" s="31"/>
    </row>
    <row r="248" spans="1:12" ht="15" customHeight="1" x14ac:dyDescent="0.45">
      <c r="A248" s="21" t="s">
        <v>60</v>
      </c>
      <c r="B248" s="34" t="s">
        <v>83</v>
      </c>
      <c r="C248" s="23" t="s">
        <v>1</v>
      </c>
      <c r="D248" s="77" t="s">
        <v>178</v>
      </c>
      <c r="E248" s="24"/>
      <c r="F248" s="25"/>
      <c r="G248" s="25"/>
      <c r="H248" s="25"/>
      <c r="I248" s="25"/>
      <c r="J248" s="26">
        <f>I250</f>
        <v>2</v>
      </c>
      <c r="K248" s="26">
        <v>226.79</v>
      </c>
      <c r="L248" s="26">
        <f>J248*K248</f>
        <v>453.58</v>
      </c>
    </row>
    <row r="249" spans="1:12" ht="43.5" customHeight="1" x14ac:dyDescent="0.45">
      <c r="A249" s="25"/>
      <c r="B249" s="25"/>
      <c r="C249" s="25"/>
      <c r="D249" s="77"/>
      <c r="E249" s="24"/>
      <c r="F249" s="25"/>
      <c r="G249" s="25"/>
      <c r="H249" s="25"/>
      <c r="I249" s="25"/>
      <c r="J249" s="25"/>
      <c r="K249" s="11"/>
    </row>
    <row r="250" spans="1:12" hidden="1" x14ac:dyDescent="0.45">
      <c r="A250" s="25"/>
      <c r="B250" s="25"/>
      <c r="C250" s="25"/>
      <c r="D250" s="27"/>
      <c r="E250" s="28">
        <v>2</v>
      </c>
      <c r="F250" s="29">
        <v>0</v>
      </c>
      <c r="G250" s="29">
        <v>0</v>
      </c>
      <c r="H250" s="29">
        <v>0</v>
      </c>
      <c r="I250" s="30">
        <f>OR(E250&lt;&gt;0,F250&lt;&gt;0,G250&lt;&gt;0,H250&lt;&gt;0)*(E250 + (E250 = 0))*(F250 + (F250 = 0))*(G250 + (G250 = 0))*(H250 + (H250 = 0))</f>
        <v>2</v>
      </c>
      <c r="J250" s="23"/>
      <c r="K250" s="11"/>
    </row>
    <row r="251" spans="1:12" ht="6" customHeight="1" x14ac:dyDescent="0.45">
      <c r="A251" s="31"/>
      <c r="B251" s="31"/>
      <c r="C251" s="31"/>
      <c r="D251" s="32"/>
      <c r="E251" s="33"/>
      <c r="F251" s="31"/>
      <c r="G251" s="31"/>
      <c r="H251" s="31"/>
      <c r="I251" s="31"/>
      <c r="J251" s="31"/>
      <c r="K251" s="31"/>
      <c r="L251" s="31"/>
    </row>
    <row r="252" spans="1:12" x14ac:dyDescent="0.45">
      <c r="A252" s="21" t="s">
        <v>61</v>
      </c>
      <c r="B252" s="34" t="s">
        <v>180</v>
      </c>
      <c r="C252" s="23" t="s">
        <v>1</v>
      </c>
      <c r="D252" s="77" t="s">
        <v>431</v>
      </c>
      <c r="E252" s="24"/>
      <c r="F252" s="25"/>
      <c r="G252" s="25"/>
      <c r="H252" s="25"/>
      <c r="I252" s="25"/>
      <c r="J252" s="26">
        <f>I254</f>
        <v>12</v>
      </c>
      <c r="K252" s="26">
        <v>111.67</v>
      </c>
      <c r="L252" s="26">
        <f>J252*K252</f>
        <v>1340.04</v>
      </c>
    </row>
    <row r="253" spans="1:12" ht="39.75" customHeight="1" x14ac:dyDescent="0.45">
      <c r="A253" s="25"/>
      <c r="B253" s="25"/>
      <c r="C253" s="25"/>
      <c r="D253" s="77"/>
      <c r="E253" s="24"/>
      <c r="F253" s="25"/>
      <c r="G253" s="25"/>
      <c r="H253" s="25"/>
      <c r="I253" s="25"/>
      <c r="J253" s="25"/>
      <c r="K253" s="11"/>
    </row>
    <row r="254" spans="1:12" hidden="1" x14ac:dyDescent="0.45">
      <c r="A254" s="25"/>
      <c r="B254" s="25"/>
      <c r="C254" s="25"/>
      <c r="D254" s="27"/>
      <c r="E254" s="28">
        <v>12</v>
      </c>
      <c r="F254" s="29">
        <v>0</v>
      </c>
      <c r="G254" s="29">
        <v>0</v>
      </c>
      <c r="H254" s="29">
        <v>0</v>
      </c>
      <c r="I254" s="30">
        <f>OR(E254&lt;&gt;0,F254&lt;&gt;0,G254&lt;&gt;0,H254&lt;&gt;0)*(E254 + (E254 = 0))*(F254 + (F254 = 0))*(G254 + (G254 = 0))*(H254 + (H254 = 0))</f>
        <v>12</v>
      </c>
      <c r="J254" s="23"/>
      <c r="K254" s="11" t="s">
        <v>181</v>
      </c>
    </row>
    <row r="255" spans="1:12" ht="6" customHeight="1" x14ac:dyDescent="0.45">
      <c r="A255" s="31"/>
      <c r="B255" s="31"/>
      <c r="C255" s="31"/>
      <c r="D255" s="32"/>
      <c r="E255" s="33"/>
      <c r="F255" s="31"/>
      <c r="G255" s="31"/>
      <c r="H255" s="31"/>
      <c r="I255" s="31"/>
      <c r="J255" s="31"/>
      <c r="K255" s="31"/>
      <c r="L255" s="31"/>
    </row>
    <row r="256" spans="1:12" x14ac:dyDescent="0.45">
      <c r="A256" s="21" t="s">
        <v>62</v>
      </c>
      <c r="B256" s="34"/>
      <c r="C256" s="23" t="s">
        <v>9</v>
      </c>
      <c r="D256" s="77" t="s">
        <v>439</v>
      </c>
      <c r="E256" s="24"/>
      <c r="F256" s="25"/>
      <c r="G256" s="25"/>
      <c r="H256" s="25"/>
      <c r="I256" s="25"/>
      <c r="J256" s="26">
        <f>I258</f>
        <v>2</v>
      </c>
      <c r="K256" s="26">
        <v>150</v>
      </c>
      <c r="L256" s="26">
        <f>J256*K256</f>
        <v>300</v>
      </c>
    </row>
    <row r="257" spans="1:12" ht="28.5" customHeight="1" x14ac:dyDescent="0.45">
      <c r="A257" s="25"/>
      <c r="B257" s="25"/>
      <c r="C257" s="25"/>
      <c r="D257" s="77"/>
      <c r="E257" s="24"/>
      <c r="F257" s="25"/>
      <c r="G257" s="25"/>
      <c r="H257" s="25"/>
      <c r="I257" s="25"/>
      <c r="J257" s="25"/>
      <c r="K257" s="11"/>
    </row>
    <row r="258" spans="1:12" hidden="1" x14ac:dyDescent="0.45">
      <c r="A258" s="25"/>
      <c r="B258" s="25"/>
      <c r="C258" s="25"/>
      <c r="D258" s="27"/>
      <c r="E258" s="28">
        <v>2</v>
      </c>
      <c r="F258" s="29">
        <v>0</v>
      </c>
      <c r="G258" s="29">
        <v>0</v>
      </c>
      <c r="H258" s="29">
        <v>0</v>
      </c>
      <c r="I258" s="30">
        <f>OR(E258&lt;&gt;0,F258&lt;&gt;0,G258&lt;&gt;0,H258&lt;&gt;0)*(E258 + (E258 = 0))*(F258 + (F258 = 0))*(G258 + (G258 = 0))*(H258 + (H258 = 0))</f>
        <v>2</v>
      </c>
      <c r="J258" s="23"/>
      <c r="K258" s="11" t="s">
        <v>440</v>
      </c>
    </row>
    <row r="259" spans="1:12" ht="6" customHeight="1" x14ac:dyDescent="0.45">
      <c r="A259" s="31"/>
      <c r="B259" s="31"/>
      <c r="C259" s="31"/>
      <c r="D259" s="32"/>
      <c r="E259" s="33"/>
      <c r="F259" s="31"/>
      <c r="G259" s="31"/>
      <c r="H259" s="31"/>
      <c r="I259" s="31"/>
      <c r="J259" s="31"/>
      <c r="K259" s="31"/>
      <c r="L259" s="31"/>
    </row>
    <row r="260" spans="1:12" ht="15" customHeight="1" x14ac:dyDescent="0.45">
      <c r="A260" s="21" t="s">
        <v>63</v>
      </c>
      <c r="B260" s="34" t="s">
        <v>287</v>
      </c>
      <c r="C260" s="23" t="s">
        <v>2</v>
      </c>
      <c r="D260" s="77" t="s">
        <v>450</v>
      </c>
      <c r="E260" s="24"/>
      <c r="F260" s="25"/>
      <c r="G260" s="25"/>
      <c r="H260" s="25"/>
      <c r="I260" s="25"/>
      <c r="J260" s="26">
        <f>I262</f>
        <v>12.5</v>
      </c>
      <c r="K260" s="26">
        <v>36.6</v>
      </c>
      <c r="L260" s="26">
        <f>J260*K260</f>
        <v>457.5</v>
      </c>
    </row>
    <row r="261" spans="1:12" ht="53.25" customHeight="1" x14ac:dyDescent="0.45">
      <c r="A261" s="25"/>
      <c r="B261" s="25"/>
      <c r="C261" s="25"/>
      <c r="D261" s="77"/>
      <c r="E261" s="24"/>
      <c r="F261" s="25"/>
      <c r="G261" s="25"/>
      <c r="H261" s="25"/>
      <c r="I261" s="25"/>
      <c r="J261" s="25"/>
      <c r="K261" s="11"/>
    </row>
    <row r="262" spans="1:12" hidden="1" x14ac:dyDescent="0.45">
      <c r="A262" s="25"/>
      <c r="B262" s="25"/>
      <c r="C262" s="25"/>
      <c r="D262" s="42" t="s">
        <v>288</v>
      </c>
      <c r="E262" s="28">
        <v>1</v>
      </c>
      <c r="F262" s="29">
        <v>12.5</v>
      </c>
      <c r="G262" s="29">
        <v>0</v>
      </c>
      <c r="H262" s="29">
        <v>0</v>
      </c>
      <c r="I262" s="30">
        <f>OR(E262&lt;&gt;0,F262&lt;&gt;0,G262&lt;&gt;0,H262&lt;&gt;0)*(E262 + (E262 = 0))*(F262 + (F262 = 0))*(G262 + (G262 = 0))*(H262 + (H262 = 0))</f>
        <v>12.5</v>
      </c>
      <c r="J262" s="23"/>
      <c r="K262" s="11"/>
    </row>
    <row r="263" spans="1:12" ht="6" customHeight="1" x14ac:dyDescent="0.45">
      <c r="A263" s="31"/>
      <c r="B263" s="31"/>
      <c r="C263" s="31"/>
      <c r="D263" s="32"/>
      <c r="E263" s="33"/>
      <c r="F263" s="31"/>
      <c r="G263" s="31"/>
      <c r="H263" s="31"/>
      <c r="I263" s="31"/>
      <c r="J263" s="31"/>
      <c r="K263" s="31"/>
      <c r="L263" s="31"/>
    </row>
    <row r="264" spans="1:12" x14ac:dyDescent="0.45">
      <c r="A264" s="21" t="s">
        <v>64</v>
      </c>
      <c r="B264" s="34" t="s">
        <v>445</v>
      </c>
      <c r="C264" s="23" t="s">
        <v>1</v>
      </c>
      <c r="D264" s="77" t="s">
        <v>444</v>
      </c>
      <c r="E264" s="24"/>
      <c r="F264" s="25"/>
      <c r="G264" s="25"/>
      <c r="H264" s="25"/>
      <c r="I264" s="25"/>
      <c r="J264" s="26">
        <f>I266</f>
        <v>1</v>
      </c>
      <c r="K264" s="26">
        <v>104.36</v>
      </c>
      <c r="L264" s="26">
        <f>J264*K264</f>
        <v>104.36</v>
      </c>
    </row>
    <row r="265" spans="1:12" ht="55.5" customHeight="1" x14ac:dyDescent="0.45">
      <c r="A265" s="25"/>
      <c r="B265" s="25"/>
      <c r="C265" s="25"/>
      <c r="D265" s="77"/>
      <c r="E265" s="24"/>
      <c r="F265" s="25"/>
      <c r="G265" s="25"/>
      <c r="H265" s="25"/>
      <c r="I265" s="25"/>
      <c r="J265" s="25"/>
      <c r="K265" s="11"/>
    </row>
    <row r="266" spans="1:12" hidden="1" x14ac:dyDescent="0.45">
      <c r="A266" s="25"/>
      <c r="B266" s="25"/>
      <c r="C266" s="25"/>
      <c r="D266" s="42" t="s">
        <v>288</v>
      </c>
      <c r="E266" s="28">
        <v>1</v>
      </c>
      <c r="F266" s="29">
        <v>0</v>
      </c>
      <c r="G266" s="29">
        <v>0</v>
      </c>
      <c r="H266" s="29">
        <v>0</v>
      </c>
      <c r="I266" s="30">
        <f>OR(E266&lt;&gt;0,F266&lt;&gt;0,G266&lt;&gt;0,H266&lt;&gt;0)*(E266 + (E266 = 0))*(F266 + (F266 = 0))*(G266 + (G266 = 0))*(H266 + (H266 = 0))</f>
        <v>1</v>
      </c>
      <c r="J266" s="23"/>
      <c r="K266" s="11" t="s">
        <v>446</v>
      </c>
    </row>
    <row r="267" spans="1:12" ht="6" customHeight="1" x14ac:dyDescent="0.45">
      <c r="A267" s="31"/>
      <c r="B267" s="31"/>
      <c r="C267" s="31"/>
      <c r="D267" s="32"/>
      <c r="E267" s="33"/>
      <c r="F267" s="31"/>
      <c r="G267" s="31"/>
      <c r="H267" s="31"/>
      <c r="I267" s="31"/>
      <c r="J267" s="31"/>
      <c r="K267" s="31"/>
      <c r="L267" s="31"/>
    </row>
    <row r="268" spans="1:12" x14ac:dyDescent="0.45">
      <c r="A268" s="21" t="s">
        <v>65</v>
      </c>
      <c r="B268" s="34" t="s">
        <v>344</v>
      </c>
      <c r="C268" s="23" t="s">
        <v>2</v>
      </c>
      <c r="D268" s="77" t="s">
        <v>454</v>
      </c>
      <c r="E268" s="24"/>
      <c r="F268" s="25"/>
      <c r="G268" s="25"/>
      <c r="H268" s="25"/>
      <c r="I268" s="25"/>
      <c r="J268" s="26">
        <f>I270</f>
        <v>7</v>
      </c>
      <c r="K268" s="26">
        <v>43.47</v>
      </c>
      <c r="L268" s="26">
        <f>J268*K268</f>
        <v>304.28999999999996</v>
      </c>
    </row>
    <row r="269" spans="1:12" ht="55.5" customHeight="1" x14ac:dyDescent="0.45">
      <c r="A269" s="25"/>
      <c r="B269" s="25"/>
      <c r="C269" s="25"/>
      <c r="D269" s="77"/>
      <c r="E269" s="24"/>
      <c r="F269" s="25"/>
      <c r="G269" s="25"/>
      <c r="H269" s="25"/>
      <c r="I269" s="25"/>
      <c r="J269" s="25"/>
      <c r="K269" s="11"/>
    </row>
    <row r="270" spans="1:12" hidden="1" x14ac:dyDescent="0.45">
      <c r="A270" s="25"/>
      <c r="B270" s="25"/>
      <c r="C270" s="25"/>
      <c r="D270" s="42" t="s">
        <v>175</v>
      </c>
      <c r="E270" s="28">
        <v>1</v>
      </c>
      <c r="F270" s="29">
        <v>7</v>
      </c>
      <c r="G270" s="29">
        <v>0</v>
      </c>
      <c r="H270" s="29">
        <v>0</v>
      </c>
      <c r="I270" s="30">
        <f>OR(E270&lt;&gt;0,F270&lt;&gt;0,G270&lt;&gt;0,H270&lt;&gt;0)*(E270 + (E270 = 0))*(F270 + (F270 = 0))*(G270 + (G270 = 0))*(H270 + (H270 = 0))</f>
        <v>7</v>
      </c>
      <c r="J270" s="23"/>
      <c r="K270" s="11">
        <v>43.47</v>
      </c>
    </row>
    <row r="271" spans="1:12" ht="6" customHeight="1" x14ac:dyDescent="0.45">
      <c r="A271" s="31"/>
      <c r="B271" s="31"/>
      <c r="C271" s="31"/>
      <c r="D271" s="32"/>
      <c r="E271" s="33"/>
      <c r="F271" s="31"/>
      <c r="G271" s="31"/>
      <c r="H271" s="31"/>
      <c r="I271" s="31"/>
      <c r="J271" s="31"/>
      <c r="K271" s="31"/>
      <c r="L271" s="31"/>
    </row>
    <row r="272" spans="1:12" x14ac:dyDescent="0.45">
      <c r="A272" s="21" t="s">
        <v>73</v>
      </c>
      <c r="B272" s="34" t="s">
        <v>428</v>
      </c>
      <c r="C272" s="23" t="s">
        <v>1</v>
      </c>
      <c r="D272" s="77" t="s">
        <v>430</v>
      </c>
      <c r="E272" s="24"/>
      <c r="F272" s="25"/>
      <c r="G272" s="25"/>
      <c r="H272" s="25"/>
      <c r="I272" s="25"/>
      <c r="J272" s="26">
        <f>I274</f>
        <v>2</v>
      </c>
      <c r="K272" s="26">
        <v>408.89</v>
      </c>
      <c r="L272" s="26">
        <f>J272*K272</f>
        <v>817.78</v>
      </c>
    </row>
    <row r="273" spans="1:12" ht="41.25" customHeight="1" x14ac:dyDescent="0.45">
      <c r="A273" s="25"/>
      <c r="B273" s="25"/>
      <c r="C273" s="25"/>
      <c r="D273" s="77"/>
      <c r="E273" s="24"/>
      <c r="F273" s="25"/>
      <c r="G273" s="25"/>
      <c r="H273" s="25"/>
      <c r="I273" s="25"/>
      <c r="J273" s="25"/>
      <c r="K273" s="11"/>
    </row>
    <row r="274" spans="1:12" hidden="1" x14ac:dyDescent="0.45">
      <c r="A274" s="25"/>
      <c r="B274" s="25"/>
      <c r="C274" s="25"/>
      <c r="D274" s="27"/>
      <c r="E274" s="28">
        <v>2</v>
      </c>
      <c r="F274" s="29">
        <v>0</v>
      </c>
      <c r="G274" s="29">
        <v>0</v>
      </c>
      <c r="H274" s="29">
        <v>0</v>
      </c>
      <c r="I274" s="30">
        <f>OR(E274&lt;&gt;0,F274&lt;&gt;0,G274&lt;&gt;0,H274&lt;&gt;0)*(E274 + (E274 = 0))*(F274 + (F274 = 0))*(G274 + (G274 = 0))*(H274 + (H274 = 0))</f>
        <v>2</v>
      </c>
      <c r="J274" s="23"/>
      <c r="K274" s="11" t="s">
        <v>429</v>
      </c>
    </row>
    <row r="275" spans="1:12" ht="6" customHeight="1" x14ac:dyDescent="0.45">
      <c r="A275" s="31"/>
      <c r="B275" s="31"/>
      <c r="C275" s="31"/>
      <c r="D275" s="32"/>
      <c r="E275" s="33"/>
      <c r="F275" s="31"/>
      <c r="G275" s="31"/>
      <c r="H275" s="31"/>
      <c r="I275" s="31"/>
      <c r="J275" s="31"/>
      <c r="K275" s="31"/>
      <c r="L275" s="31"/>
    </row>
    <row r="276" spans="1:12" x14ac:dyDescent="0.45">
      <c r="A276" s="21" t="s">
        <v>75</v>
      </c>
      <c r="B276" s="34" t="s">
        <v>436</v>
      </c>
      <c r="C276" s="23" t="s">
        <v>1</v>
      </c>
      <c r="D276" s="77" t="s">
        <v>437</v>
      </c>
      <c r="E276" s="24"/>
      <c r="F276" s="25"/>
      <c r="G276" s="25"/>
      <c r="H276" s="25"/>
      <c r="I276" s="25"/>
      <c r="J276" s="26">
        <f>I278</f>
        <v>9</v>
      </c>
      <c r="K276" s="26">
        <v>54.96</v>
      </c>
      <c r="L276" s="26">
        <f>J276*K276</f>
        <v>494.64</v>
      </c>
    </row>
    <row r="277" spans="1:12" ht="15" customHeight="1" x14ac:dyDescent="0.45">
      <c r="A277" s="25"/>
      <c r="B277" s="25"/>
      <c r="C277" s="25"/>
      <c r="D277" s="77"/>
      <c r="E277" s="24"/>
      <c r="F277" s="25"/>
      <c r="G277" s="25"/>
      <c r="H277" s="25"/>
      <c r="I277" s="25"/>
      <c r="J277" s="25"/>
      <c r="K277" s="11"/>
    </row>
    <row r="278" spans="1:12" hidden="1" x14ac:dyDescent="0.45">
      <c r="A278" s="25"/>
      <c r="B278" s="25"/>
      <c r="C278" s="25"/>
      <c r="D278" s="27"/>
      <c r="E278" s="28">
        <v>9</v>
      </c>
      <c r="F278" s="29">
        <v>0</v>
      </c>
      <c r="G278" s="29">
        <v>0</v>
      </c>
      <c r="H278" s="29">
        <v>0</v>
      </c>
      <c r="I278" s="30">
        <f>OR(E278&lt;&gt;0,F278&lt;&gt;0,G278&lt;&gt;0,H278&lt;&gt;0)*(E278 + (E278 = 0))*(F278 + (F278 = 0))*(G278 + (G278 = 0))*(H278 + (H278 = 0))</f>
        <v>9</v>
      </c>
      <c r="J278" s="23"/>
      <c r="K278" s="11" t="s">
        <v>438</v>
      </c>
    </row>
    <row r="279" spans="1:12" ht="6" customHeight="1" x14ac:dyDescent="0.45">
      <c r="A279" s="31"/>
      <c r="B279" s="31"/>
      <c r="C279" s="31"/>
      <c r="D279" s="32"/>
      <c r="E279" s="33"/>
      <c r="F279" s="31"/>
      <c r="G279" s="31"/>
      <c r="H279" s="31"/>
      <c r="I279" s="31"/>
      <c r="J279" s="31"/>
      <c r="K279" s="31"/>
      <c r="L279" s="31"/>
    </row>
    <row r="280" spans="1:12" x14ac:dyDescent="0.45">
      <c r="A280" s="21" t="s">
        <v>74</v>
      </c>
      <c r="B280" s="22" t="s">
        <v>433</v>
      </c>
      <c r="C280" s="23" t="s">
        <v>1</v>
      </c>
      <c r="D280" s="77" t="s">
        <v>434</v>
      </c>
      <c r="E280" s="24"/>
      <c r="F280" s="25"/>
      <c r="G280" s="25"/>
      <c r="H280" s="25"/>
      <c r="I280" s="25"/>
      <c r="J280" s="26">
        <f>I282</f>
        <v>9</v>
      </c>
      <c r="K280" s="26">
        <v>230</v>
      </c>
      <c r="L280" s="26">
        <f>J280*K280</f>
        <v>2070</v>
      </c>
    </row>
    <row r="281" spans="1:12" ht="27.75" customHeight="1" x14ac:dyDescent="0.45">
      <c r="A281" s="25"/>
      <c r="B281" s="25"/>
      <c r="C281" s="25"/>
      <c r="D281" s="77"/>
      <c r="E281" s="24"/>
      <c r="F281" s="25"/>
      <c r="G281" s="25"/>
      <c r="H281" s="25"/>
      <c r="I281" s="25"/>
      <c r="J281" s="25"/>
      <c r="K281" s="11"/>
    </row>
    <row r="282" spans="1:12" hidden="1" x14ac:dyDescent="0.45">
      <c r="A282" s="25"/>
      <c r="B282" s="25"/>
      <c r="C282" s="25"/>
      <c r="D282" s="27"/>
      <c r="E282" s="28">
        <v>9</v>
      </c>
      <c r="F282" s="29">
        <v>0</v>
      </c>
      <c r="G282" s="29">
        <v>0</v>
      </c>
      <c r="H282" s="29">
        <v>0</v>
      </c>
      <c r="I282" s="30">
        <f>OR(E282&lt;&gt;0,F282&lt;&gt;0,G282&lt;&gt;0,H282&lt;&gt;0)*(E282 + (E282 = 0))*(F282 + (F282 = 0))*(G282 + (G282 = 0))*(H282 + (H282 = 0))</f>
        <v>9</v>
      </c>
      <c r="J282" s="23"/>
      <c r="K282" s="11" t="s">
        <v>435</v>
      </c>
    </row>
    <row r="283" spans="1:12" ht="6" customHeight="1" x14ac:dyDescent="0.45">
      <c r="A283" s="31"/>
      <c r="B283" s="31"/>
      <c r="C283" s="31"/>
      <c r="D283" s="32"/>
      <c r="E283" s="33"/>
      <c r="F283" s="31"/>
      <c r="G283" s="31"/>
      <c r="H283" s="31"/>
      <c r="I283" s="31"/>
      <c r="J283" s="31"/>
      <c r="K283" s="31"/>
      <c r="L283" s="31"/>
    </row>
    <row r="284" spans="1:12" x14ac:dyDescent="0.45">
      <c r="A284" s="21" t="s">
        <v>78</v>
      </c>
      <c r="B284" s="34" t="s">
        <v>53</v>
      </c>
      <c r="C284" s="23" t="s">
        <v>1</v>
      </c>
      <c r="D284" s="77" t="s">
        <v>455</v>
      </c>
      <c r="E284" s="24"/>
      <c r="F284" s="25"/>
      <c r="G284" s="25"/>
      <c r="H284" s="25"/>
      <c r="I284" s="25"/>
      <c r="J284" s="26">
        <f>I286</f>
        <v>1</v>
      </c>
      <c r="K284" s="26">
        <v>717.57</v>
      </c>
      <c r="L284" s="26">
        <f>J284*K284</f>
        <v>717.57</v>
      </c>
    </row>
    <row r="285" spans="1:12" ht="25.5" customHeight="1" x14ac:dyDescent="0.45">
      <c r="A285" s="25"/>
      <c r="B285" s="25"/>
      <c r="C285" s="25"/>
      <c r="D285" s="77"/>
      <c r="E285" s="24"/>
      <c r="F285" s="25"/>
      <c r="G285" s="25"/>
      <c r="H285" s="25"/>
      <c r="I285" s="25"/>
      <c r="J285" s="25"/>
      <c r="K285" s="11"/>
    </row>
    <row r="286" spans="1:12" hidden="1" x14ac:dyDescent="0.45">
      <c r="A286" s="25"/>
      <c r="B286" s="25"/>
      <c r="C286" s="25"/>
      <c r="D286" s="27"/>
      <c r="E286" s="28">
        <v>1</v>
      </c>
      <c r="F286" s="29">
        <v>0</v>
      </c>
      <c r="G286" s="29">
        <v>0</v>
      </c>
      <c r="H286" s="29">
        <v>0</v>
      </c>
      <c r="I286" s="30">
        <f>OR(E286&lt;&gt;0,F286&lt;&gt;0,G286&lt;&gt;0,H286&lt;&gt;0)*(E286 + (E286 = 0))*(F286 + (F286 = 0))*(G286 + (G286 = 0))*(H286 + (H286 = 0))</f>
        <v>1</v>
      </c>
      <c r="J286" s="23"/>
      <c r="K286" s="11" t="s">
        <v>54</v>
      </c>
    </row>
    <row r="287" spans="1:12" ht="6" customHeight="1" x14ac:dyDescent="0.45">
      <c r="A287" s="31"/>
      <c r="B287" s="31"/>
      <c r="C287" s="31"/>
      <c r="D287" s="32"/>
      <c r="E287" s="33"/>
      <c r="F287" s="31"/>
      <c r="G287" s="31"/>
      <c r="H287" s="31"/>
      <c r="I287" s="31"/>
      <c r="J287" s="31"/>
      <c r="K287" s="31"/>
      <c r="L287" s="31"/>
    </row>
    <row r="288" spans="1:12" x14ac:dyDescent="0.45">
      <c r="A288" s="21" t="s">
        <v>76</v>
      </c>
      <c r="B288" s="34" t="s">
        <v>456</v>
      </c>
      <c r="C288" s="23" t="s">
        <v>1</v>
      </c>
      <c r="D288" s="77" t="s">
        <v>457</v>
      </c>
      <c r="E288" s="24"/>
      <c r="F288" s="25"/>
      <c r="G288" s="25"/>
      <c r="H288" s="25"/>
      <c r="I288" s="25"/>
      <c r="J288" s="26">
        <f>I290</f>
        <v>1</v>
      </c>
      <c r="K288" s="26">
        <v>580</v>
      </c>
      <c r="L288" s="26">
        <f>J288*K288</f>
        <v>580</v>
      </c>
    </row>
    <row r="289" spans="1:12" ht="15" customHeight="1" x14ac:dyDescent="0.45">
      <c r="A289" s="25"/>
      <c r="B289" s="25"/>
      <c r="C289" s="25"/>
      <c r="D289" s="77"/>
      <c r="E289" s="24"/>
      <c r="F289" s="25"/>
      <c r="G289" s="25"/>
      <c r="H289" s="25"/>
      <c r="I289" s="25"/>
      <c r="J289" s="25"/>
      <c r="K289" s="11"/>
    </row>
    <row r="290" spans="1:12" hidden="1" x14ac:dyDescent="0.45">
      <c r="A290" s="25"/>
      <c r="B290" s="25"/>
      <c r="C290" s="25"/>
      <c r="D290" s="27"/>
      <c r="E290" s="28">
        <v>1</v>
      </c>
      <c r="F290" s="29">
        <v>0</v>
      </c>
      <c r="G290" s="29">
        <v>0</v>
      </c>
      <c r="H290" s="29">
        <v>0</v>
      </c>
      <c r="I290" s="30">
        <f>OR(E290&lt;&gt;0,F290&lt;&gt;0,G290&lt;&gt;0,H290&lt;&gt;0)*(E290 + (E290 = 0))*(F290 + (F290 = 0))*(G290 + (G290 = 0))*(H290 + (H290 = 0))</f>
        <v>1</v>
      </c>
      <c r="J290" s="23"/>
      <c r="K290" s="11">
        <v>580</v>
      </c>
    </row>
    <row r="291" spans="1:12" ht="6" customHeight="1" x14ac:dyDescent="0.45">
      <c r="A291" s="31"/>
      <c r="B291" s="31"/>
      <c r="C291" s="31"/>
      <c r="D291" s="32"/>
      <c r="E291" s="33"/>
      <c r="F291" s="31"/>
      <c r="G291" s="31"/>
      <c r="H291" s="31"/>
      <c r="I291" s="31"/>
      <c r="J291" s="31"/>
      <c r="K291" s="31"/>
      <c r="L291" s="31"/>
    </row>
    <row r="292" spans="1:12" x14ac:dyDescent="0.45">
      <c r="A292" s="21" t="s">
        <v>77</v>
      </c>
      <c r="B292" s="34"/>
      <c r="C292" s="23" t="s">
        <v>1</v>
      </c>
      <c r="D292" s="77" t="s">
        <v>462</v>
      </c>
      <c r="E292" s="24"/>
      <c r="F292" s="25"/>
      <c r="G292" s="25"/>
      <c r="H292" s="25"/>
      <c r="I292" s="25"/>
      <c r="J292" s="26">
        <f>I294</f>
        <v>1</v>
      </c>
      <c r="K292" s="26">
        <v>850</v>
      </c>
      <c r="L292" s="26">
        <f>J292*K292</f>
        <v>850</v>
      </c>
    </row>
    <row r="293" spans="1:12" ht="15" customHeight="1" x14ac:dyDescent="0.45">
      <c r="A293" s="25"/>
      <c r="B293" s="25"/>
      <c r="C293" s="25"/>
      <c r="D293" s="77"/>
      <c r="E293" s="24"/>
      <c r="F293" s="25"/>
      <c r="G293" s="25"/>
      <c r="H293" s="25"/>
      <c r="I293" s="25"/>
      <c r="J293" s="25"/>
      <c r="K293" s="11"/>
    </row>
    <row r="294" spans="1:12" hidden="1" x14ac:dyDescent="0.45">
      <c r="A294" s="25"/>
      <c r="B294" s="25"/>
      <c r="C294" s="25"/>
      <c r="D294" s="35"/>
      <c r="E294" s="28">
        <v>1</v>
      </c>
      <c r="F294" s="29">
        <v>0</v>
      </c>
      <c r="G294" s="29">
        <v>0</v>
      </c>
      <c r="H294" s="29">
        <v>0</v>
      </c>
      <c r="I294" s="30">
        <f>OR(E294&lt;&gt;0,F294&lt;&gt;0,G294&lt;&gt;0,H294&lt;&gt;0)*(E294 + (E294 = 0))*(F294 + (F294 = 0))*(G294 + (G294 = 0))*(H294 + (H294 = 0))</f>
        <v>1</v>
      </c>
      <c r="J294" s="25"/>
      <c r="K294" s="11">
        <v>850</v>
      </c>
    </row>
    <row r="295" spans="1:12" ht="6" customHeight="1" x14ac:dyDescent="0.45">
      <c r="A295" s="31"/>
      <c r="B295" s="31"/>
      <c r="C295" s="31"/>
      <c r="D295" s="32"/>
      <c r="E295" s="33"/>
      <c r="F295" s="31"/>
      <c r="G295" s="31"/>
      <c r="H295" s="31"/>
      <c r="I295" s="31"/>
      <c r="J295" s="31"/>
      <c r="K295" s="31"/>
      <c r="L295" s="31"/>
    </row>
    <row r="296" spans="1:12" x14ac:dyDescent="0.45">
      <c r="A296" s="21" t="s">
        <v>289</v>
      </c>
      <c r="B296" s="34" t="s">
        <v>46</v>
      </c>
      <c r="C296" s="23" t="s">
        <v>2</v>
      </c>
      <c r="D296" s="77" t="s">
        <v>463</v>
      </c>
      <c r="E296" s="24"/>
      <c r="F296" s="25"/>
      <c r="G296" s="25"/>
      <c r="H296" s="25"/>
      <c r="I296" s="25"/>
      <c r="J296" s="26">
        <f>I298</f>
        <v>25</v>
      </c>
      <c r="K296" s="26">
        <v>42.5</v>
      </c>
      <c r="L296" s="26">
        <f>J296*K296</f>
        <v>1062.5</v>
      </c>
    </row>
    <row r="297" spans="1:12" ht="78.75" customHeight="1" x14ac:dyDescent="0.45">
      <c r="A297" s="25"/>
      <c r="B297" s="25"/>
      <c r="C297" s="25"/>
      <c r="D297" s="77"/>
      <c r="E297" s="24"/>
      <c r="F297" s="25"/>
      <c r="G297" s="25"/>
      <c r="H297" s="25"/>
      <c r="I297" s="25"/>
      <c r="J297" s="25"/>
      <c r="K297" s="11"/>
    </row>
    <row r="298" spans="1:12" hidden="1" x14ac:dyDescent="0.45">
      <c r="A298" s="25"/>
      <c r="B298" s="25"/>
      <c r="C298" s="25"/>
      <c r="D298" s="35"/>
      <c r="E298" s="28">
        <v>25</v>
      </c>
      <c r="F298" s="29">
        <v>0</v>
      </c>
      <c r="G298" s="29">
        <v>0</v>
      </c>
      <c r="H298" s="29">
        <v>0</v>
      </c>
      <c r="I298" s="30">
        <f>OR(E298&lt;&gt;0,F298&lt;&gt;0,G298&lt;&gt;0,H298&lt;&gt;0)*(E298 + (E298 = 0))*(F298 + (F298 = 0))*(G298 + (G298 = 0))*(H298 + (H298 = 0))</f>
        <v>25</v>
      </c>
      <c r="J298" s="25"/>
      <c r="K298" s="11">
        <v>42.5</v>
      </c>
    </row>
    <row r="299" spans="1:12" x14ac:dyDescent="0.45">
      <c r="A299" s="31"/>
      <c r="B299" s="31"/>
      <c r="C299" s="31"/>
      <c r="D299" s="32"/>
      <c r="E299" s="33"/>
      <c r="F299" s="31"/>
      <c r="G299" s="31"/>
      <c r="H299" s="31"/>
      <c r="I299" s="31"/>
      <c r="J299" s="31"/>
      <c r="K299" s="31"/>
      <c r="L299" s="31"/>
    </row>
    <row r="300" spans="1:12" x14ac:dyDescent="0.45">
      <c r="A300" s="25"/>
      <c r="B300" s="25"/>
      <c r="C300" s="25"/>
      <c r="D300" s="53" t="s">
        <v>14</v>
      </c>
      <c r="E300" s="38"/>
      <c r="F300" s="36"/>
      <c r="G300" s="36"/>
      <c r="H300" s="36"/>
      <c r="I300" s="39"/>
      <c r="J300" s="40"/>
      <c r="K300" s="40"/>
      <c r="L300" s="26">
        <f>SUM(L235:L299)</f>
        <v>14013.744999999999</v>
      </c>
    </row>
    <row r="301" spans="1:12" x14ac:dyDescent="0.45">
      <c r="A301" s="31"/>
      <c r="B301" s="31"/>
      <c r="C301" s="31"/>
      <c r="D301" s="32"/>
      <c r="E301" s="33"/>
      <c r="F301" s="31"/>
      <c r="G301" s="31"/>
      <c r="H301" s="31"/>
      <c r="I301" s="31"/>
      <c r="J301" s="31"/>
      <c r="K301" s="31"/>
      <c r="L301" s="31"/>
    </row>
    <row r="302" spans="1:12" x14ac:dyDescent="0.45">
      <c r="A302" s="25"/>
      <c r="B302" s="25"/>
      <c r="C302" s="25"/>
      <c r="D302" s="27"/>
      <c r="E302" s="24"/>
      <c r="F302" s="25"/>
      <c r="G302" s="25"/>
      <c r="H302" s="25"/>
      <c r="I302" s="25"/>
      <c r="J302" s="25"/>
      <c r="K302" s="11"/>
    </row>
    <row r="303" spans="1:12" x14ac:dyDescent="0.45">
      <c r="A303" s="41"/>
      <c r="B303" s="41"/>
      <c r="C303" s="41"/>
      <c r="D303" s="41"/>
      <c r="E303" s="41"/>
      <c r="F303" s="41"/>
      <c r="G303" s="41"/>
      <c r="H303" s="41"/>
      <c r="I303" s="41"/>
      <c r="J303" s="41"/>
      <c r="K303" s="11"/>
    </row>
    <row r="304" spans="1:12" x14ac:dyDescent="0.45">
      <c r="A304" s="78" t="s">
        <v>70</v>
      </c>
      <c r="B304" s="78"/>
      <c r="C304" s="16" t="s">
        <v>8</v>
      </c>
      <c r="D304" s="78" t="s">
        <v>182</v>
      </c>
      <c r="E304" s="78"/>
      <c r="F304" s="19"/>
      <c r="G304" s="19"/>
      <c r="H304" s="19"/>
      <c r="I304" s="19"/>
      <c r="J304" s="20"/>
      <c r="K304" s="20"/>
      <c r="L304" s="20"/>
    </row>
    <row r="305" spans="1:12" x14ac:dyDescent="0.45">
      <c r="A305" s="21" t="s">
        <v>58</v>
      </c>
      <c r="B305" s="22" t="s">
        <v>184</v>
      </c>
      <c r="C305" s="23" t="s">
        <v>2</v>
      </c>
      <c r="D305" s="77" t="s">
        <v>185</v>
      </c>
      <c r="E305" s="24"/>
      <c r="F305" s="25"/>
      <c r="G305" s="25"/>
      <c r="H305" s="25"/>
      <c r="I305" s="25"/>
      <c r="J305" s="26">
        <f>SUM(F307)</f>
        <v>178.40000000000003</v>
      </c>
      <c r="K305" s="26">
        <v>0.61</v>
      </c>
      <c r="L305" s="26">
        <f>J305*K305</f>
        <v>108.82400000000001</v>
      </c>
    </row>
    <row r="306" spans="1:12" ht="15" customHeight="1" x14ac:dyDescent="0.45">
      <c r="A306" s="25"/>
      <c r="B306" s="25"/>
      <c r="C306" s="25"/>
      <c r="D306" s="77"/>
      <c r="E306" s="24"/>
      <c r="F306" s="25"/>
      <c r="G306" s="25"/>
      <c r="H306" s="25"/>
      <c r="I306" s="25"/>
      <c r="J306" s="25"/>
      <c r="K306" s="11"/>
    </row>
    <row r="307" spans="1:12" ht="13.5" hidden="1" customHeight="1" x14ac:dyDescent="0.45">
      <c r="A307" s="25"/>
      <c r="B307" s="25"/>
      <c r="C307" s="25"/>
      <c r="D307" s="42" t="s">
        <v>410</v>
      </c>
      <c r="E307" s="28">
        <v>1</v>
      </c>
      <c r="F307" s="29">
        <f>J309</f>
        <v>178.40000000000003</v>
      </c>
      <c r="G307" s="29"/>
      <c r="H307" s="29"/>
      <c r="I307" s="30"/>
      <c r="J307" s="25"/>
      <c r="K307" s="11" t="s">
        <v>186</v>
      </c>
    </row>
    <row r="308" spans="1:12" ht="6" customHeight="1" x14ac:dyDescent="0.45">
      <c r="A308" s="31"/>
      <c r="B308" s="31"/>
      <c r="C308" s="31"/>
      <c r="D308" s="32"/>
      <c r="E308" s="33"/>
      <c r="F308" s="31"/>
      <c r="G308" s="31"/>
      <c r="H308" s="31"/>
      <c r="I308" s="31"/>
      <c r="J308" s="31"/>
      <c r="K308" s="31"/>
      <c r="L308" s="31"/>
    </row>
    <row r="309" spans="1:12" x14ac:dyDescent="0.45">
      <c r="A309" s="21" t="s">
        <v>59</v>
      </c>
      <c r="B309" s="22" t="s">
        <v>187</v>
      </c>
      <c r="C309" s="23" t="s">
        <v>2</v>
      </c>
      <c r="D309" s="77" t="s">
        <v>188</v>
      </c>
      <c r="E309" s="24"/>
      <c r="F309" s="25"/>
      <c r="G309" s="25"/>
      <c r="H309" s="25"/>
      <c r="I309" s="25"/>
      <c r="J309" s="26">
        <f>SUM(I311:I321)</f>
        <v>178.40000000000003</v>
      </c>
      <c r="K309" s="26">
        <v>4.59</v>
      </c>
      <c r="L309" s="26">
        <f>J309*K309</f>
        <v>818.85600000000011</v>
      </c>
    </row>
    <row r="310" spans="1:12" ht="39.75" customHeight="1" x14ac:dyDescent="0.45">
      <c r="A310" s="25"/>
      <c r="B310" s="25"/>
      <c r="C310" s="25"/>
      <c r="D310" s="77"/>
      <c r="E310" s="24"/>
      <c r="F310" s="25"/>
      <c r="G310" s="25"/>
      <c r="H310" s="25"/>
      <c r="I310" s="25"/>
      <c r="J310" s="25"/>
      <c r="K310" s="11"/>
    </row>
    <row r="311" spans="1:12" ht="13.5" hidden="1" customHeight="1" x14ac:dyDescent="0.45">
      <c r="A311" s="25"/>
      <c r="B311" s="25"/>
      <c r="C311" s="25"/>
      <c r="D311" s="42" t="s">
        <v>411</v>
      </c>
      <c r="E311" s="28">
        <v>1</v>
      </c>
      <c r="F311" s="29">
        <v>8.5</v>
      </c>
      <c r="G311" s="29">
        <v>0</v>
      </c>
      <c r="H311" s="29">
        <v>0</v>
      </c>
      <c r="I311" s="30">
        <f t="shared" ref="I311:I321" si="15">OR(E311&lt;&gt;0,F311&lt;&gt;0,G311&lt;&gt;0,H311&lt;&gt;0)*(E311 + (E311 = 0))*(F311 + (F311 = 0))*(G311 + (G311 = 0))*(H311 + (H311 = 0))</f>
        <v>8.5</v>
      </c>
      <c r="J311" s="25"/>
      <c r="K311" s="11"/>
    </row>
    <row r="312" spans="1:12" ht="13.5" hidden="1" customHeight="1" x14ac:dyDescent="0.45">
      <c r="A312" s="25"/>
      <c r="B312" s="25"/>
      <c r="C312" s="25"/>
      <c r="D312" s="42" t="s">
        <v>412</v>
      </c>
      <c r="E312" s="28">
        <v>1</v>
      </c>
      <c r="F312" s="29">
        <v>9.4</v>
      </c>
      <c r="G312" s="29">
        <v>0</v>
      </c>
      <c r="H312" s="29">
        <v>0</v>
      </c>
      <c r="I312" s="30">
        <f t="shared" si="15"/>
        <v>9.4</v>
      </c>
      <c r="J312" s="25"/>
      <c r="K312" s="11"/>
    </row>
    <row r="313" spans="1:12" ht="13.5" hidden="1" customHeight="1" x14ac:dyDescent="0.45">
      <c r="A313" s="25"/>
      <c r="B313" s="25"/>
      <c r="C313" s="25"/>
      <c r="D313" s="42" t="s">
        <v>413</v>
      </c>
      <c r="E313" s="28">
        <v>1</v>
      </c>
      <c r="F313" s="29">
        <v>15.8</v>
      </c>
      <c r="G313" s="29">
        <v>0</v>
      </c>
      <c r="H313" s="29">
        <v>0</v>
      </c>
      <c r="I313" s="30">
        <f t="shared" si="15"/>
        <v>15.8</v>
      </c>
      <c r="J313" s="25"/>
      <c r="K313" s="11"/>
    </row>
    <row r="314" spans="1:12" ht="13.5" hidden="1" customHeight="1" x14ac:dyDescent="0.45">
      <c r="A314" s="25"/>
      <c r="B314" s="25"/>
      <c r="C314" s="25"/>
      <c r="D314" s="42" t="s">
        <v>414</v>
      </c>
      <c r="E314" s="28">
        <v>1</v>
      </c>
      <c r="F314" s="29">
        <v>8.4</v>
      </c>
      <c r="G314" s="29">
        <v>0</v>
      </c>
      <c r="H314" s="29">
        <v>0</v>
      </c>
      <c r="I314" s="30">
        <f t="shared" si="15"/>
        <v>8.4</v>
      </c>
      <c r="J314" s="25"/>
      <c r="K314" s="11"/>
    </row>
    <row r="315" spans="1:12" ht="13.5" hidden="1" customHeight="1" x14ac:dyDescent="0.45">
      <c r="A315" s="25"/>
      <c r="B315" s="25"/>
      <c r="C315" s="25"/>
      <c r="D315" s="42" t="s">
        <v>415</v>
      </c>
      <c r="E315" s="28">
        <v>1</v>
      </c>
      <c r="F315" s="29">
        <v>21.5</v>
      </c>
      <c r="G315" s="29">
        <v>0</v>
      </c>
      <c r="H315" s="29">
        <v>0</v>
      </c>
      <c r="I315" s="30">
        <f t="shared" si="15"/>
        <v>21.5</v>
      </c>
      <c r="J315" s="25"/>
      <c r="K315" s="11"/>
    </row>
    <row r="316" spans="1:12" ht="13.5" hidden="1" customHeight="1" x14ac:dyDescent="0.45">
      <c r="A316" s="25"/>
      <c r="B316" s="25"/>
      <c r="C316" s="25"/>
      <c r="D316" s="42" t="s">
        <v>488</v>
      </c>
      <c r="E316" s="28">
        <v>1</v>
      </c>
      <c r="F316" s="29">
        <v>8.8000000000000007</v>
      </c>
      <c r="G316" s="29">
        <v>0</v>
      </c>
      <c r="H316" s="29">
        <v>0</v>
      </c>
      <c r="I316" s="30">
        <f t="shared" si="15"/>
        <v>8.8000000000000007</v>
      </c>
      <c r="J316" s="25"/>
      <c r="K316" s="11"/>
    </row>
    <row r="317" spans="1:12" ht="13.5" hidden="1" customHeight="1" x14ac:dyDescent="0.45">
      <c r="A317" s="25"/>
      <c r="B317" s="25"/>
      <c r="C317" s="25"/>
      <c r="D317" s="42" t="s">
        <v>605</v>
      </c>
      <c r="E317" s="28">
        <v>1</v>
      </c>
      <c r="F317" s="29">
        <v>16.399999999999999</v>
      </c>
      <c r="G317" s="29">
        <v>0</v>
      </c>
      <c r="H317" s="29">
        <v>0</v>
      </c>
      <c r="I317" s="30">
        <f t="shared" si="15"/>
        <v>16.399999999999999</v>
      </c>
      <c r="J317" s="25"/>
      <c r="K317" s="11"/>
    </row>
    <row r="318" spans="1:12" ht="13.5" hidden="1" customHeight="1" x14ac:dyDescent="0.45">
      <c r="A318" s="25"/>
      <c r="B318" s="25"/>
      <c r="C318" s="25"/>
      <c r="D318" s="42" t="s">
        <v>606</v>
      </c>
      <c r="E318" s="28">
        <v>1</v>
      </c>
      <c r="F318" s="29">
        <v>22</v>
      </c>
      <c r="G318" s="29">
        <v>0</v>
      </c>
      <c r="H318" s="29">
        <v>0</v>
      </c>
      <c r="I318" s="30">
        <f t="shared" si="15"/>
        <v>22</v>
      </c>
      <c r="J318" s="25"/>
      <c r="K318" s="11"/>
    </row>
    <row r="319" spans="1:12" ht="13.5" hidden="1" customHeight="1" x14ac:dyDescent="0.45">
      <c r="A319" s="25"/>
      <c r="B319" s="25"/>
      <c r="C319" s="25"/>
      <c r="D319" s="42" t="s">
        <v>607</v>
      </c>
      <c r="E319" s="28">
        <v>1</v>
      </c>
      <c r="F319" s="29">
        <v>34.9</v>
      </c>
      <c r="G319" s="29">
        <v>0</v>
      </c>
      <c r="H319" s="29">
        <v>0</v>
      </c>
      <c r="I319" s="30">
        <f t="shared" si="15"/>
        <v>34.9</v>
      </c>
      <c r="J319" s="25"/>
      <c r="K319" s="11"/>
    </row>
    <row r="320" spans="1:12" ht="13.5" hidden="1" customHeight="1" x14ac:dyDescent="0.45">
      <c r="A320" s="25"/>
      <c r="B320" s="25"/>
      <c r="C320" s="25"/>
      <c r="D320" s="42" t="s">
        <v>608</v>
      </c>
      <c r="E320" s="28">
        <v>1</v>
      </c>
      <c r="F320" s="29">
        <v>16.399999999999999</v>
      </c>
      <c r="G320" s="29">
        <v>0</v>
      </c>
      <c r="H320" s="29">
        <v>0</v>
      </c>
      <c r="I320" s="30">
        <f t="shared" si="15"/>
        <v>16.399999999999999</v>
      </c>
      <c r="J320" s="25"/>
      <c r="K320" s="11"/>
    </row>
    <row r="321" spans="1:12" ht="13.5" hidden="1" customHeight="1" x14ac:dyDescent="0.45">
      <c r="A321" s="25"/>
      <c r="B321" s="25"/>
      <c r="C321" s="25"/>
      <c r="D321" s="42" t="s">
        <v>489</v>
      </c>
      <c r="E321" s="28">
        <v>1</v>
      </c>
      <c r="F321" s="29">
        <v>16.3</v>
      </c>
      <c r="G321" s="29">
        <v>0</v>
      </c>
      <c r="H321" s="29">
        <v>0</v>
      </c>
      <c r="I321" s="30">
        <f t="shared" si="15"/>
        <v>16.3</v>
      </c>
      <c r="J321" s="25"/>
      <c r="K321" s="11"/>
    </row>
    <row r="322" spans="1:12" ht="6" customHeight="1" x14ac:dyDescent="0.45">
      <c r="A322" s="31"/>
      <c r="B322" s="31"/>
      <c r="C322" s="31"/>
      <c r="D322" s="32"/>
      <c r="E322" s="33"/>
      <c r="F322" s="31"/>
      <c r="G322" s="31"/>
      <c r="H322" s="31"/>
      <c r="I322" s="31"/>
      <c r="J322" s="31"/>
      <c r="K322" s="31"/>
      <c r="L322" s="31"/>
    </row>
    <row r="323" spans="1:12" x14ac:dyDescent="0.45">
      <c r="A323" s="21" t="s">
        <v>60</v>
      </c>
      <c r="B323" s="22" t="s">
        <v>207</v>
      </c>
      <c r="C323" s="23" t="s">
        <v>1</v>
      </c>
      <c r="D323" s="77" t="s">
        <v>208</v>
      </c>
      <c r="E323" s="24"/>
      <c r="F323" s="25"/>
      <c r="G323" s="25"/>
      <c r="H323" s="25"/>
      <c r="I323" s="25"/>
      <c r="J323" s="26">
        <f>I325</f>
        <v>2</v>
      </c>
      <c r="K323" s="26">
        <v>119.95</v>
      </c>
      <c r="L323" s="26">
        <f>J323*K323</f>
        <v>239.9</v>
      </c>
    </row>
    <row r="324" spans="1:12" ht="54.75" customHeight="1" x14ac:dyDescent="0.45">
      <c r="A324" s="25"/>
      <c r="B324" s="25"/>
      <c r="C324" s="25"/>
      <c r="D324" s="77"/>
      <c r="E324" s="24"/>
      <c r="F324" s="25"/>
      <c r="G324" s="25"/>
      <c r="H324" s="25"/>
      <c r="I324" s="25"/>
      <c r="J324" s="25"/>
    </row>
    <row r="325" spans="1:12" hidden="1" x14ac:dyDescent="0.45">
      <c r="A325" s="25"/>
      <c r="B325" s="25"/>
      <c r="C325" s="25"/>
      <c r="D325" s="42"/>
      <c r="E325" s="28">
        <v>2</v>
      </c>
      <c r="F325" s="29">
        <v>0</v>
      </c>
      <c r="G325" s="29">
        <v>0</v>
      </c>
      <c r="H325" s="29">
        <v>0</v>
      </c>
      <c r="I325" s="30">
        <f>OR(E325&lt;&gt;0,F325&lt;&gt;0,G325&lt;&gt;0,H325&lt;&gt;0)*(E325 + (E325 = 0))*(F325 + (F325 = 0))*(G325 + (G325 = 0))*(H325 + (H325 = 0))</f>
        <v>2</v>
      </c>
      <c r="J325" s="23"/>
      <c r="K325" s="11" t="s">
        <v>209</v>
      </c>
    </row>
    <row r="326" spans="1:12" ht="6" customHeight="1" x14ac:dyDescent="0.45">
      <c r="A326" s="31"/>
      <c r="B326" s="31"/>
      <c r="C326" s="31"/>
      <c r="D326" s="32"/>
      <c r="E326" s="33"/>
      <c r="F326" s="31"/>
      <c r="G326" s="31"/>
      <c r="H326" s="31"/>
      <c r="I326" s="31"/>
      <c r="J326" s="31"/>
      <c r="K326" s="31"/>
      <c r="L326" s="31"/>
    </row>
    <row r="327" spans="1:12" x14ac:dyDescent="0.45">
      <c r="A327" s="21" t="s">
        <v>61</v>
      </c>
      <c r="B327" s="22" t="s">
        <v>210</v>
      </c>
      <c r="C327" s="23" t="s">
        <v>1</v>
      </c>
      <c r="D327" s="77" t="s">
        <v>402</v>
      </c>
      <c r="E327" s="24"/>
      <c r="F327" s="25"/>
      <c r="G327" s="25"/>
      <c r="H327" s="25"/>
      <c r="I327" s="25"/>
      <c r="J327" s="26">
        <f>I329</f>
        <v>2</v>
      </c>
      <c r="K327" s="26">
        <v>77.87</v>
      </c>
      <c r="L327" s="26">
        <f>J327*K327</f>
        <v>155.74</v>
      </c>
    </row>
    <row r="328" spans="1:12" ht="27.75" customHeight="1" x14ac:dyDescent="0.45">
      <c r="A328" s="25"/>
      <c r="B328" s="25"/>
      <c r="C328" s="25"/>
      <c r="D328" s="77"/>
      <c r="E328" s="24"/>
      <c r="F328" s="25"/>
      <c r="G328" s="25"/>
      <c r="H328" s="25"/>
      <c r="I328" s="25"/>
      <c r="J328" s="25"/>
    </row>
    <row r="329" spans="1:12" hidden="1" x14ac:dyDescent="0.45">
      <c r="A329" s="25"/>
      <c r="B329" s="25"/>
      <c r="C329" s="25"/>
      <c r="D329" s="42"/>
      <c r="E329" s="28">
        <v>2</v>
      </c>
      <c r="F329" s="29">
        <v>0</v>
      </c>
      <c r="G329" s="29">
        <v>0</v>
      </c>
      <c r="H329" s="29">
        <v>0</v>
      </c>
      <c r="I329" s="30">
        <f>OR(E329&lt;&gt;0,F329&lt;&gt;0,G329&lt;&gt;0,H329&lt;&gt;0)*(E329 + (E329 = 0))*(F329 + (F329 = 0))*(G329 + (G329 = 0))*(H329 + (H329 = 0))</f>
        <v>2</v>
      </c>
      <c r="J329" s="23"/>
      <c r="K329" s="11" t="s">
        <v>212</v>
      </c>
    </row>
    <row r="330" spans="1:12" ht="6" customHeight="1" x14ac:dyDescent="0.45">
      <c r="A330" s="31"/>
      <c r="B330" s="31"/>
      <c r="C330" s="31"/>
      <c r="D330" s="32"/>
      <c r="E330" s="33"/>
      <c r="F330" s="31"/>
      <c r="G330" s="31"/>
      <c r="H330" s="31"/>
      <c r="I330" s="31"/>
      <c r="J330" s="31"/>
      <c r="K330" s="31"/>
      <c r="L330" s="31"/>
    </row>
    <row r="331" spans="1:12" x14ac:dyDescent="0.45">
      <c r="A331" s="21" t="s">
        <v>62</v>
      </c>
      <c r="B331" s="22"/>
      <c r="C331" s="23" t="s">
        <v>1</v>
      </c>
      <c r="D331" s="77" t="s">
        <v>403</v>
      </c>
      <c r="E331" s="24"/>
      <c r="F331" s="25"/>
      <c r="G331" s="25"/>
      <c r="H331" s="25"/>
      <c r="I331" s="25"/>
      <c r="J331" s="26">
        <f>I333</f>
        <v>2</v>
      </c>
      <c r="K331" s="26">
        <v>30</v>
      </c>
      <c r="L331" s="26">
        <f>J331*K331</f>
        <v>60</v>
      </c>
    </row>
    <row r="332" spans="1:12" ht="42.75" customHeight="1" x14ac:dyDescent="0.45">
      <c r="A332" s="25"/>
      <c r="B332" s="25"/>
      <c r="C332" s="25"/>
      <c r="D332" s="77"/>
      <c r="E332" s="24"/>
      <c r="F332" s="25"/>
      <c r="G332" s="25"/>
      <c r="H332" s="25"/>
      <c r="I332" s="25"/>
      <c r="J332" s="25"/>
    </row>
    <row r="333" spans="1:12" hidden="1" x14ac:dyDescent="0.45">
      <c r="A333" s="25"/>
      <c r="B333" s="25"/>
      <c r="C333" s="25"/>
      <c r="D333" s="42"/>
      <c r="E333" s="28">
        <v>2</v>
      </c>
      <c r="F333" s="29">
        <v>0</v>
      </c>
      <c r="G333" s="29">
        <v>0</v>
      </c>
      <c r="H333" s="29">
        <v>0</v>
      </c>
      <c r="I333" s="30">
        <f>OR(E333&lt;&gt;0,F333&lt;&gt;0,G333&lt;&gt;0,H333&lt;&gt;0)*(E333 + (E333 = 0))*(F333 + (F333 = 0))*(G333 + (G333 = 0))*(H333 + (H333 = 0))</f>
        <v>2</v>
      </c>
      <c r="J333" s="23"/>
      <c r="K333" s="11" t="s">
        <v>404</v>
      </c>
    </row>
    <row r="334" spans="1:12" ht="6" customHeight="1" x14ac:dyDescent="0.45">
      <c r="A334" s="31"/>
      <c r="B334" s="31"/>
      <c r="C334" s="31"/>
      <c r="D334" s="32"/>
      <c r="E334" s="33"/>
      <c r="F334" s="31"/>
      <c r="G334" s="31"/>
      <c r="H334" s="31"/>
      <c r="I334" s="31"/>
      <c r="J334" s="31"/>
      <c r="K334" s="31"/>
      <c r="L334" s="31"/>
    </row>
    <row r="335" spans="1:12" x14ac:dyDescent="0.45">
      <c r="A335" s="21" t="s">
        <v>63</v>
      </c>
      <c r="B335" s="22" t="s">
        <v>190</v>
      </c>
      <c r="C335" s="23" t="s">
        <v>2</v>
      </c>
      <c r="D335" s="77" t="s">
        <v>191</v>
      </c>
      <c r="E335" s="24"/>
      <c r="F335" s="25"/>
      <c r="G335" s="25"/>
      <c r="H335" s="25"/>
      <c r="I335" s="25"/>
      <c r="J335" s="26">
        <f>SUM(I337:I340)</f>
        <v>205.40000000000003</v>
      </c>
      <c r="K335" s="26">
        <v>8.69</v>
      </c>
      <c r="L335" s="26">
        <f>J335*K335</f>
        <v>1784.9260000000002</v>
      </c>
    </row>
    <row r="336" spans="1:12" ht="39.75" customHeight="1" x14ac:dyDescent="0.45">
      <c r="A336" s="25"/>
      <c r="B336" s="25"/>
      <c r="C336" s="25"/>
      <c r="D336" s="77"/>
      <c r="E336" s="69"/>
      <c r="F336" s="69"/>
      <c r="G336" s="69"/>
      <c r="H336" s="69"/>
      <c r="I336" s="25"/>
      <c r="J336" s="25"/>
    </row>
    <row r="337" spans="1:12" hidden="1" x14ac:dyDescent="0.45">
      <c r="A337" s="25"/>
      <c r="B337" s="25"/>
      <c r="C337" s="25"/>
      <c r="D337" s="42" t="s">
        <v>416</v>
      </c>
      <c r="E337" s="28">
        <v>1</v>
      </c>
      <c r="F337" s="29">
        <f>J309</f>
        <v>178.40000000000003</v>
      </c>
      <c r="G337" s="29"/>
      <c r="H337" s="29"/>
      <c r="I337" s="30">
        <f>OR(E337&lt;&gt;0,F337&lt;&gt;0,G337&lt;&gt;0,H337&lt;&gt;0)*(E337 + (E337 = 0))*(F337 + (F337 = 0))*(G337 + (G337 = 0))*(H337 + (H337 = 0))</f>
        <v>178.40000000000003</v>
      </c>
      <c r="J337" s="23"/>
      <c r="K337" s="11"/>
    </row>
    <row r="338" spans="1:12" hidden="1" x14ac:dyDescent="0.45">
      <c r="A338" s="25"/>
      <c r="B338" s="25"/>
      <c r="C338" s="25"/>
      <c r="D338" s="42" t="s">
        <v>417</v>
      </c>
      <c r="E338" s="28">
        <v>4</v>
      </c>
      <c r="F338" s="29">
        <v>3</v>
      </c>
      <c r="G338" s="29">
        <v>1</v>
      </c>
      <c r="H338" s="29">
        <v>0</v>
      </c>
      <c r="I338" s="30">
        <f>OR(E338&lt;&gt;0,F338&lt;&gt;0,G338&lt;&gt;0,H338&lt;&gt;0)*(E338 + (E338 = 0))*(F338 + (F338 = 0))*(G338 + (G338 = 0))*(H338 + (H338 = 0))</f>
        <v>12</v>
      </c>
      <c r="J338" s="23"/>
      <c r="K338" s="11"/>
    </row>
    <row r="339" spans="1:12" hidden="1" x14ac:dyDescent="0.45">
      <c r="A339" s="25"/>
      <c r="B339" s="25"/>
      <c r="C339" s="25"/>
      <c r="D339" s="42" t="s">
        <v>516</v>
      </c>
      <c r="E339" s="28">
        <v>2</v>
      </c>
      <c r="F339" s="29">
        <v>3</v>
      </c>
      <c r="G339" s="29">
        <v>1</v>
      </c>
      <c r="H339" s="29">
        <v>0</v>
      </c>
      <c r="I339" s="30">
        <f>OR(E339&lt;&gt;0,F339&lt;&gt;0,G339&lt;&gt;0,H339&lt;&gt;0)*(E339 + (E339 = 0))*(F339 + (F339 = 0))*(G339 + (G339 = 0))*(H339 + (H339 = 0))</f>
        <v>6</v>
      </c>
      <c r="J339" s="23"/>
      <c r="K339" s="11"/>
    </row>
    <row r="340" spans="1:12" hidden="1" x14ac:dyDescent="0.45">
      <c r="A340" s="25"/>
      <c r="B340" s="25"/>
      <c r="C340" s="25"/>
      <c r="D340" s="42" t="s">
        <v>515</v>
      </c>
      <c r="E340" s="28">
        <v>3</v>
      </c>
      <c r="F340" s="29">
        <v>3</v>
      </c>
      <c r="G340" s="29">
        <v>1</v>
      </c>
      <c r="H340" s="29">
        <v>0</v>
      </c>
      <c r="I340" s="30">
        <f>OR(E340&lt;&gt;0,F340&lt;&gt;0,G340&lt;&gt;0,H340&lt;&gt;0)*(E340 + (E340 = 0))*(F340 + (F340 = 0))*(G340 + (G340 = 0))*(H340 + (H340 = 0))</f>
        <v>9</v>
      </c>
      <c r="J340" s="23"/>
      <c r="K340" s="11"/>
    </row>
    <row r="341" spans="1:12" ht="6" customHeight="1" x14ac:dyDescent="0.45">
      <c r="A341" s="31"/>
      <c r="B341" s="31"/>
      <c r="C341" s="31"/>
      <c r="D341" s="32"/>
      <c r="E341" s="33"/>
      <c r="F341" s="31"/>
      <c r="G341" s="31"/>
      <c r="H341" s="31"/>
      <c r="I341" s="31"/>
      <c r="J341" s="31"/>
      <c r="K341" s="31"/>
      <c r="L341" s="31"/>
    </row>
    <row r="342" spans="1:12" x14ac:dyDescent="0.45">
      <c r="A342" s="21" t="s">
        <v>64</v>
      </c>
      <c r="B342" s="22" t="s">
        <v>419</v>
      </c>
      <c r="C342" s="23" t="s">
        <v>2</v>
      </c>
      <c r="D342" s="77" t="s">
        <v>420</v>
      </c>
      <c r="E342" s="24"/>
      <c r="F342" s="25"/>
      <c r="G342" s="25"/>
      <c r="H342" s="25"/>
      <c r="I342" s="25"/>
      <c r="J342" s="26">
        <f>SUM(I344:I344)</f>
        <v>10</v>
      </c>
      <c r="K342" s="26">
        <v>4.63</v>
      </c>
      <c r="L342" s="26">
        <f>J342*K342</f>
        <v>46.3</v>
      </c>
    </row>
    <row r="343" spans="1:12" ht="39.75" customHeight="1" x14ac:dyDescent="0.45">
      <c r="A343" s="25"/>
      <c r="B343" s="25"/>
      <c r="C343" s="25"/>
      <c r="D343" s="77"/>
      <c r="E343" s="69"/>
      <c r="F343" s="69"/>
      <c r="G343" s="69"/>
      <c r="H343" s="69"/>
      <c r="I343" s="25"/>
      <c r="J343" s="25"/>
      <c r="K343" s="11"/>
    </row>
    <row r="344" spans="1:12" hidden="1" x14ac:dyDescent="0.45">
      <c r="A344" s="25"/>
      <c r="B344" s="25"/>
      <c r="C344" s="25"/>
      <c r="D344" s="42" t="s">
        <v>418</v>
      </c>
      <c r="E344" s="28">
        <v>2</v>
      </c>
      <c r="F344" s="29">
        <v>5</v>
      </c>
      <c r="G344" s="29"/>
      <c r="H344" s="29">
        <v>0</v>
      </c>
      <c r="I344" s="30">
        <f>OR(E344&lt;&gt;0,F344&lt;&gt;0,G344&lt;&gt;0,H344&lt;&gt;0)*(E344 + (E344 = 0))*(F344 + (F344 = 0))*(G344 + (G344 = 0))*(H344 + (H344 = 0))</f>
        <v>10</v>
      </c>
      <c r="J344" s="23"/>
      <c r="K344" s="11"/>
    </row>
    <row r="345" spans="1:12" ht="6" customHeight="1" x14ac:dyDescent="0.45">
      <c r="A345" s="31"/>
      <c r="B345" s="31"/>
      <c r="C345" s="31"/>
      <c r="D345" s="32"/>
      <c r="E345" s="33"/>
      <c r="F345" s="31"/>
      <c r="G345" s="31"/>
      <c r="H345" s="31"/>
      <c r="I345" s="31"/>
      <c r="J345" s="31"/>
      <c r="K345" s="31"/>
      <c r="L345" s="31"/>
    </row>
    <row r="346" spans="1:12" x14ac:dyDescent="0.45">
      <c r="A346" s="21" t="s">
        <v>65</v>
      </c>
      <c r="B346" s="22" t="s">
        <v>202</v>
      </c>
      <c r="C346" s="23" t="s">
        <v>2</v>
      </c>
      <c r="D346" s="77" t="s">
        <v>203</v>
      </c>
      <c r="E346" s="24"/>
      <c r="F346" s="25"/>
      <c r="G346" s="25"/>
      <c r="H346" s="25"/>
      <c r="I346" s="25"/>
      <c r="J346" s="26">
        <f>SUM(I348:I351)</f>
        <v>48</v>
      </c>
      <c r="K346" s="26">
        <v>2.5299999999999998</v>
      </c>
      <c r="L346" s="26">
        <f>J346*K346</f>
        <v>121.44</v>
      </c>
    </row>
    <row r="347" spans="1:12" ht="43.5" customHeight="1" x14ac:dyDescent="0.45">
      <c r="A347" s="25"/>
      <c r="B347" s="25"/>
      <c r="C347" s="25"/>
      <c r="D347" s="77"/>
      <c r="E347" s="24"/>
      <c r="F347" s="25"/>
      <c r="G347" s="25"/>
      <c r="H347" s="25"/>
      <c r="I347" s="25"/>
      <c r="J347" s="25"/>
    </row>
    <row r="348" spans="1:12" hidden="1" x14ac:dyDescent="0.45">
      <c r="A348" s="25"/>
      <c r="B348" s="25"/>
      <c r="C348" s="25"/>
      <c r="D348" s="42" t="s">
        <v>424</v>
      </c>
      <c r="E348" s="28">
        <v>2</v>
      </c>
      <c r="F348" s="29">
        <v>2</v>
      </c>
      <c r="G348" s="29">
        <v>0</v>
      </c>
      <c r="H348" s="29">
        <v>0</v>
      </c>
      <c r="I348" s="30">
        <f>OR(E348&lt;&gt;0,F348&lt;&gt;0,G348&lt;&gt;0,H348&lt;&gt;0)*(E348 + (E348 = 0))*(F348 + (F348 = 0))*(G348 + (G348 = 0))*(H348 + (H348 = 0))</f>
        <v>4</v>
      </c>
      <c r="J348" s="23"/>
      <c r="K348" s="11"/>
    </row>
    <row r="349" spans="1:12" hidden="1" x14ac:dyDescent="0.45">
      <c r="A349" s="25"/>
      <c r="B349" s="25"/>
      <c r="C349" s="25"/>
      <c r="D349" s="42" t="s">
        <v>425</v>
      </c>
      <c r="E349" s="28">
        <v>4</v>
      </c>
      <c r="F349" s="29">
        <v>7</v>
      </c>
      <c r="G349" s="29">
        <v>0</v>
      </c>
      <c r="H349" s="29">
        <v>0</v>
      </c>
      <c r="I349" s="30">
        <f>OR(E349&lt;&gt;0,F349&lt;&gt;0,G349&lt;&gt;0,H349&lt;&gt;0)*(E349 + (E349 = 0))*(F349 + (F349 = 0))*(G349 + (G349 = 0))*(H349 + (H349 = 0))</f>
        <v>28</v>
      </c>
      <c r="J349" s="23"/>
      <c r="K349" s="11"/>
    </row>
    <row r="350" spans="1:12" hidden="1" x14ac:dyDescent="0.45">
      <c r="A350" s="25"/>
      <c r="B350" s="25"/>
      <c r="C350" s="25"/>
      <c r="D350" s="42" t="s">
        <v>517</v>
      </c>
      <c r="E350" s="28">
        <v>2</v>
      </c>
      <c r="F350" s="29">
        <v>5</v>
      </c>
      <c r="G350" s="29">
        <v>0</v>
      </c>
      <c r="H350" s="29">
        <v>0</v>
      </c>
      <c r="I350" s="30">
        <f>OR(E350&lt;&gt;0,F350&lt;&gt;0,G350&lt;&gt;0,H350&lt;&gt;0)*(E350 + (E350 = 0))*(F350 + (F350 = 0))*(G350 + (G350 = 0))*(H350 + (H350 = 0))</f>
        <v>10</v>
      </c>
      <c r="J350" s="23"/>
      <c r="K350" s="11"/>
    </row>
    <row r="351" spans="1:12" hidden="1" x14ac:dyDescent="0.45">
      <c r="A351" s="25"/>
      <c r="B351" s="25"/>
      <c r="C351" s="25"/>
      <c r="D351" s="42" t="s">
        <v>518</v>
      </c>
      <c r="E351" s="28">
        <v>3</v>
      </c>
      <c r="F351" s="29">
        <v>2</v>
      </c>
      <c r="G351" s="29">
        <v>0</v>
      </c>
      <c r="H351" s="29">
        <v>0</v>
      </c>
      <c r="I351" s="30">
        <f>OR(E351&lt;&gt;0,F351&lt;&gt;0,G351&lt;&gt;0,H351&lt;&gt;0)*(E351 + (E351 = 0))*(F351 + (F351 = 0))*(G351 + (G351 = 0))*(H351 + (H351 = 0))</f>
        <v>6</v>
      </c>
      <c r="J351" s="23"/>
      <c r="K351" s="11"/>
    </row>
    <row r="352" spans="1:12" ht="6" customHeight="1" x14ac:dyDescent="0.45">
      <c r="A352" s="31"/>
      <c r="B352" s="31"/>
      <c r="C352" s="31"/>
      <c r="D352" s="32"/>
      <c r="E352" s="33"/>
      <c r="F352" s="31"/>
      <c r="G352" s="31"/>
      <c r="H352" s="31"/>
      <c r="I352" s="31"/>
      <c r="J352" s="31"/>
      <c r="K352" s="31"/>
      <c r="L352" s="31"/>
    </row>
    <row r="353" spans="1:12" x14ac:dyDescent="0.45">
      <c r="A353" s="21" t="s">
        <v>73</v>
      </c>
      <c r="B353" s="22" t="s">
        <v>408</v>
      </c>
      <c r="C353" s="23" t="s">
        <v>2</v>
      </c>
      <c r="D353" s="77" t="s">
        <v>409</v>
      </c>
      <c r="E353" s="24"/>
      <c r="F353" s="25"/>
      <c r="G353" s="25"/>
      <c r="H353" s="25"/>
      <c r="I353" s="25"/>
      <c r="J353" s="26">
        <f>SUM(I355:I356)</f>
        <v>211.40000000000003</v>
      </c>
      <c r="K353" s="26">
        <v>10.93</v>
      </c>
      <c r="L353" s="26">
        <f>J353*K353</f>
        <v>2310.6020000000003</v>
      </c>
    </row>
    <row r="354" spans="1:12" ht="15" customHeight="1" x14ac:dyDescent="0.45">
      <c r="A354" s="25"/>
      <c r="B354" s="25"/>
      <c r="C354" s="25"/>
      <c r="D354" s="77"/>
      <c r="E354" s="24"/>
      <c r="F354" s="25"/>
      <c r="G354" s="25"/>
      <c r="H354" s="25"/>
      <c r="I354" s="25"/>
      <c r="J354" s="25"/>
    </row>
    <row r="355" spans="1:12" hidden="1" x14ac:dyDescent="0.45">
      <c r="A355" s="25"/>
      <c r="B355" s="25"/>
      <c r="C355" s="25"/>
      <c r="D355" s="42" t="s">
        <v>416</v>
      </c>
      <c r="E355" s="28">
        <v>1</v>
      </c>
      <c r="F355" s="29">
        <f>J309</f>
        <v>178.40000000000003</v>
      </c>
      <c r="G355" s="29"/>
      <c r="H355" s="29"/>
      <c r="I355" s="30">
        <f>OR(E355&lt;&gt;0,F355&lt;&gt;0,G355&lt;&gt;0,H355&lt;&gt;0)*(E355 + (E355 = 0))*(F355 + (F355 = 0))*(G355 + (G355 = 0))*(H355 + (H355 = 0))</f>
        <v>178.40000000000003</v>
      </c>
      <c r="J355" s="23"/>
      <c r="K355" s="11"/>
    </row>
    <row r="356" spans="1:12" hidden="1" x14ac:dyDescent="0.45">
      <c r="A356" s="25"/>
      <c r="B356" s="25"/>
      <c r="C356" s="25"/>
      <c r="D356" s="42" t="s">
        <v>426</v>
      </c>
      <c r="E356" s="28">
        <v>11</v>
      </c>
      <c r="F356" s="29">
        <v>3</v>
      </c>
      <c r="G356" s="29">
        <v>1</v>
      </c>
      <c r="H356" s="29">
        <v>0</v>
      </c>
      <c r="I356" s="30">
        <f>OR(E356&lt;&gt;0,F356&lt;&gt;0,G356&lt;&gt;0,H356&lt;&gt;0)*(E356 + (E356 = 0))*(F356 + (F356 = 0))*(G356 + (G356 = 0))*(H356 + (H356 = 0))</f>
        <v>33</v>
      </c>
      <c r="J356" s="23"/>
      <c r="K356" s="11"/>
    </row>
    <row r="357" spans="1:12" ht="6" customHeight="1" x14ac:dyDescent="0.45">
      <c r="A357" s="31"/>
      <c r="B357" s="31"/>
      <c r="C357" s="31"/>
      <c r="D357" s="32"/>
      <c r="E357" s="33"/>
      <c r="F357" s="31"/>
      <c r="G357" s="31"/>
      <c r="H357" s="31"/>
      <c r="I357" s="31"/>
      <c r="J357" s="31"/>
      <c r="K357" s="31"/>
      <c r="L357" s="31"/>
    </row>
    <row r="358" spans="1:12" x14ac:dyDescent="0.45">
      <c r="A358" s="21" t="s">
        <v>75</v>
      </c>
      <c r="B358" s="22" t="s">
        <v>193</v>
      </c>
      <c r="C358" s="23" t="s">
        <v>1</v>
      </c>
      <c r="D358" s="77" t="s">
        <v>250</v>
      </c>
      <c r="E358" s="24"/>
      <c r="F358" s="25"/>
      <c r="G358" s="25"/>
      <c r="H358" s="25"/>
      <c r="I358" s="25"/>
      <c r="J358" s="26">
        <f>SUM(I360:I361)</f>
        <v>11</v>
      </c>
      <c r="K358" s="26">
        <v>81.06</v>
      </c>
      <c r="L358" s="26">
        <f>J358*K358</f>
        <v>891.66000000000008</v>
      </c>
    </row>
    <row r="359" spans="1:12" ht="15" customHeight="1" x14ac:dyDescent="0.45">
      <c r="A359" s="25"/>
      <c r="B359" s="25"/>
      <c r="C359" s="25"/>
      <c r="D359" s="77"/>
      <c r="E359" s="24"/>
      <c r="F359" s="25"/>
      <c r="G359" s="25"/>
      <c r="H359" s="25"/>
      <c r="I359" s="25"/>
      <c r="J359" s="25"/>
    </row>
    <row r="360" spans="1:12" hidden="1" x14ac:dyDescent="0.45">
      <c r="A360" s="25"/>
      <c r="B360" s="25"/>
      <c r="C360" s="25"/>
      <c r="D360" s="42" t="s">
        <v>513</v>
      </c>
      <c r="E360" s="28">
        <v>9</v>
      </c>
      <c r="F360" s="29">
        <v>0</v>
      </c>
      <c r="G360" s="29">
        <v>0</v>
      </c>
      <c r="H360" s="29">
        <v>0</v>
      </c>
      <c r="I360" s="30">
        <f>OR(E360&lt;&gt;0,F360&lt;&gt;0,G360&lt;&gt;0,H360&lt;&gt;0)*(E360 + (E360 = 0))*(F360 + (F360 = 0))*(G360 + (G360 = 0))*(H360 + (H360 = 0))</f>
        <v>9</v>
      </c>
      <c r="J360" s="23"/>
      <c r="K360" s="11"/>
    </row>
    <row r="361" spans="1:12" hidden="1" x14ac:dyDescent="0.45">
      <c r="A361" s="25"/>
      <c r="B361" s="25"/>
      <c r="C361" s="25"/>
      <c r="D361" s="42" t="s">
        <v>514</v>
      </c>
      <c r="E361" s="28">
        <v>2</v>
      </c>
      <c r="F361" s="29">
        <v>0</v>
      </c>
      <c r="G361" s="29">
        <v>0</v>
      </c>
      <c r="H361" s="29">
        <v>0</v>
      </c>
      <c r="I361" s="30">
        <f>OR(E361&lt;&gt;0,F361&lt;&gt;0,G361&lt;&gt;0,H361&lt;&gt;0)*(E361 + (E361 = 0))*(F361 + (F361 = 0))*(G361 + (G361 = 0))*(H361 + (H361 = 0))</f>
        <v>2</v>
      </c>
      <c r="J361" s="23"/>
      <c r="K361" s="11"/>
    </row>
    <row r="362" spans="1:12" ht="6" customHeight="1" x14ac:dyDescent="0.45">
      <c r="A362" s="31"/>
      <c r="B362" s="31"/>
      <c r="C362" s="31"/>
      <c r="D362" s="32"/>
      <c r="E362" s="33"/>
      <c r="F362" s="31"/>
      <c r="G362" s="31"/>
      <c r="H362" s="31"/>
      <c r="I362" s="31"/>
      <c r="J362" s="31"/>
      <c r="K362" s="31"/>
      <c r="L362" s="31"/>
    </row>
    <row r="363" spans="1:12" x14ac:dyDescent="0.45">
      <c r="A363" s="21" t="s">
        <v>74</v>
      </c>
      <c r="B363" s="22" t="s">
        <v>195</v>
      </c>
      <c r="C363" s="23" t="s">
        <v>2</v>
      </c>
      <c r="D363" s="77" t="s">
        <v>196</v>
      </c>
      <c r="E363" s="24"/>
      <c r="F363" s="25"/>
      <c r="G363" s="25"/>
      <c r="H363" s="25"/>
      <c r="I363" s="25"/>
      <c r="J363" s="26">
        <f>SUM(I365:I366)</f>
        <v>12</v>
      </c>
      <c r="K363" s="26">
        <v>6.52</v>
      </c>
      <c r="L363" s="26">
        <f>J363*K363</f>
        <v>78.239999999999995</v>
      </c>
    </row>
    <row r="364" spans="1:12" ht="55.5" customHeight="1" x14ac:dyDescent="0.45">
      <c r="A364" s="25"/>
      <c r="B364" s="25"/>
      <c r="C364" s="25"/>
      <c r="D364" s="77"/>
      <c r="E364" s="24"/>
      <c r="F364" s="25"/>
      <c r="G364" s="25"/>
      <c r="H364" s="25"/>
      <c r="I364" s="25"/>
      <c r="J364" s="25"/>
    </row>
    <row r="365" spans="1:12" hidden="1" x14ac:dyDescent="0.45">
      <c r="A365" s="25"/>
      <c r="B365" s="25"/>
      <c r="C365" s="25"/>
      <c r="D365" s="42" t="s">
        <v>519</v>
      </c>
      <c r="E365" s="28">
        <v>9</v>
      </c>
      <c r="F365" s="29">
        <v>1</v>
      </c>
      <c r="G365" s="29">
        <v>0</v>
      </c>
      <c r="H365" s="29">
        <v>0</v>
      </c>
      <c r="I365" s="30">
        <f>OR(E365&lt;&gt;0,F365&lt;&gt;0,G365&lt;&gt;0,H365&lt;&gt;0)*(E365 + (E365 = 0))*(F365 + (F365 = 0))*(G365 + (G365 = 0))*(H365 + (H365 = 0))</f>
        <v>9</v>
      </c>
      <c r="J365" s="23"/>
      <c r="K365" s="11"/>
    </row>
    <row r="366" spans="1:12" hidden="1" x14ac:dyDescent="0.45">
      <c r="A366" s="25"/>
      <c r="B366" s="25"/>
      <c r="C366" s="25"/>
      <c r="D366" s="42" t="s">
        <v>520</v>
      </c>
      <c r="E366" s="28">
        <v>2</v>
      </c>
      <c r="F366" s="29">
        <v>1.5</v>
      </c>
      <c r="G366" s="29">
        <v>0</v>
      </c>
      <c r="H366" s="29">
        <v>0</v>
      </c>
      <c r="I366" s="30">
        <f>OR(E366&lt;&gt;0,F366&lt;&gt;0,G366&lt;&gt;0,H366&lt;&gt;0)*(E366 + (E366 = 0))*(F366 + (F366 = 0))*(G366 + (G366 = 0))*(H366 + (H366 = 0))</f>
        <v>3</v>
      </c>
      <c r="J366" s="23"/>
      <c r="K366" s="11"/>
    </row>
    <row r="367" spans="1:12" ht="6" customHeight="1" x14ac:dyDescent="0.45">
      <c r="A367" s="31"/>
      <c r="B367" s="31"/>
      <c r="C367" s="31"/>
      <c r="D367" s="32"/>
      <c r="E367" s="33"/>
      <c r="F367" s="31"/>
      <c r="G367" s="31"/>
      <c r="H367" s="31"/>
      <c r="I367" s="31"/>
      <c r="J367" s="31"/>
      <c r="K367" s="31"/>
      <c r="L367" s="31"/>
    </row>
    <row r="368" spans="1:12" x14ac:dyDescent="0.45">
      <c r="A368" s="21" t="s">
        <v>78</v>
      </c>
      <c r="B368" s="22" t="s">
        <v>199</v>
      </c>
      <c r="C368" s="23" t="s">
        <v>1</v>
      </c>
      <c r="D368" s="77" t="s">
        <v>198</v>
      </c>
      <c r="E368" s="24"/>
      <c r="F368" s="25"/>
      <c r="G368" s="25"/>
      <c r="H368" s="25"/>
      <c r="I368" s="25"/>
      <c r="J368" s="26">
        <f>I370</f>
        <v>22</v>
      </c>
      <c r="K368" s="26">
        <v>13.17</v>
      </c>
      <c r="L368" s="26">
        <f>J368*K368</f>
        <v>289.74</v>
      </c>
    </row>
    <row r="369" spans="1:12" ht="17.25" customHeight="1" x14ac:dyDescent="0.45">
      <c r="A369" s="25"/>
      <c r="B369" s="25"/>
      <c r="C369" s="25"/>
      <c r="D369" s="77"/>
      <c r="E369" s="24"/>
      <c r="F369" s="25"/>
      <c r="G369" s="25"/>
      <c r="H369" s="25"/>
      <c r="I369" s="25"/>
      <c r="J369" s="25"/>
    </row>
    <row r="370" spans="1:12" hidden="1" x14ac:dyDescent="0.45">
      <c r="A370" s="25"/>
      <c r="B370" s="25"/>
      <c r="C370" s="25"/>
      <c r="D370" s="42" t="s">
        <v>201</v>
      </c>
      <c r="E370" s="28">
        <v>11</v>
      </c>
      <c r="F370" s="29">
        <v>2</v>
      </c>
      <c r="G370" s="29">
        <v>0</v>
      </c>
      <c r="H370" s="29">
        <v>0</v>
      </c>
      <c r="I370" s="30">
        <f>OR(E370&lt;&gt;0,F370&lt;&gt;0,G370&lt;&gt;0,H370&lt;&gt;0)*(E370 + (E370 = 0))*(F370 + (F370 = 0))*(G370 + (G370 = 0))*(H370 + (H370 = 0))</f>
        <v>22</v>
      </c>
      <c r="J370" s="23"/>
      <c r="K370" s="11"/>
    </row>
    <row r="371" spans="1:12" ht="6" customHeight="1" x14ac:dyDescent="0.45">
      <c r="A371" s="31"/>
      <c r="B371" s="31"/>
      <c r="C371" s="31"/>
      <c r="D371" s="32"/>
      <c r="E371" s="33"/>
      <c r="F371" s="31"/>
      <c r="G371" s="31"/>
      <c r="H371" s="31"/>
      <c r="I371" s="31"/>
      <c r="J371" s="31"/>
      <c r="K371" s="31"/>
      <c r="L371" s="31"/>
    </row>
    <row r="372" spans="1:12" x14ac:dyDescent="0.45">
      <c r="A372" s="21" t="s">
        <v>76</v>
      </c>
      <c r="B372" s="22" t="s">
        <v>406</v>
      </c>
      <c r="C372" s="23" t="s">
        <v>2</v>
      </c>
      <c r="D372" s="77" t="s">
        <v>407</v>
      </c>
      <c r="E372" s="24"/>
      <c r="F372" s="25"/>
      <c r="G372" s="25"/>
      <c r="H372" s="25"/>
      <c r="I372" s="25"/>
      <c r="J372" s="26">
        <f>I374</f>
        <v>10</v>
      </c>
      <c r="K372" s="26">
        <v>14.35</v>
      </c>
      <c r="L372" s="26">
        <f>J372*K372</f>
        <v>143.5</v>
      </c>
    </row>
    <row r="373" spans="1:12" ht="26.25" customHeight="1" x14ac:dyDescent="0.45">
      <c r="A373" s="25"/>
      <c r="B373" s="25"/>
      <c r="C373" s="25"/>
      <c r="D373" s="77"/>
      <c r="E373" s="24"/>
      <c r="F373" s="25"/>
      <c r="G373" s="25"/>
      <c r="H373" s="25"/>
      <c r="I373" s="25"/>
      <c r="J373" s="25"/>
    </row>
    <row r="374" spans="1:12" hidden="1" x14ac:dyDescent="0.45">
      <c r="A374" s="25"/>
      <c r="B374" s="25"/>
      <c r="C374" s="25"/>
      <c r="D374" s="42" t="s">
        <v>405</v>
      </c>
      <c r="E374" s="70">
        <v>2</v>
      </c>
      <c r="F374" s="71">
        <v>5</v>
      </c>
      <c r="G374" s="71">
        <v>0</v>
      </c>
      <c r="H374" s="71">
        <v>0</v>
      </c>
      <c r="I374" s="30">
        <f>OR(E374&lt;&gt;0,F374&lt;&gt;0,G374&lt;&gt;0,H374&lt;&gt;0)*(E374 + (E374 = 0))*(F374 + (F374 = 0))*(G374 + (G374 = 0))*(H374 + (H374 = 0))</f>
        <v>10</v>
      </c>
      <c r="J374" s="23"/>
      <c r="K374" s="11" t="s">
        <v>423</v>
      </c>
    </row>
    <row r="375" spans="1:12" ht="6" customHeight="1" x14ac:dyDescent="0.45">
      <c r="A375" s="31"/>
      <c r="B375" s="31"/>
      <c r="C375" s="31"/>
      <c r="D375" s="32"/>
      <c r="E375" s="33"/>
      <c r="F375" s="31"/>
      <c r="G375" s="31"/>
      <c r="H375" s="31"/>
      <c r="I375" s="31"/>
      <c r="J375" s="31"/>
      <c r="K375" s="31"/>
      <c r="L375" s="31"/>
    </row>
    <row r="376" spans="1:12" x14ac:dyDescent="0.45">
      <c r="A376" s="21" t="s">
        <v>77</v>
      </c>
      <c r="B376" s="22"/>
      <c r="C376" s="23" t="s">
        <v>1</v>
      </c>
      <c r="D376" s="77" t="s">
        <v>610</v>
      </c>
      <c r="E376" s="24"/>
      <c r="F376" s="25"/>
      <c r="G376" s="25"/>
      <c r="H376" s="25"/>
      <c r="I376" s="25"/>
      <c r="J376" s="26">
        <f>I378</f>
        <v>2</v>
      </c>
      <c r="K376" s="26">
        <v>120</v>
      </c>
      <c r="L376" s="26">
        <f>J376*K376</f>
        <v>240</v>
      </c>
    </row>
    <row r="377" spans="1:12" ht="26.25" customHeight="1" x14ac:dyDescent="0.45">
      <c r="A377" s="25"/>
      <c r="B377" s="25"/>
      <c r="C377" s="25"/>
      <c r="D377" s="77"/>
      <c r="E377" s="24"/>
      <c r="F377" s="25"/>
      <c r="G377" s="25"/>
      <c r="H377" s="25"/>
      <c r="I377" s="25"/>
      <c r="J377" s="25"/>
      <c r="K377" s="11"/>
    </row>
    <row r="378" spans="1:12" hidden="1" x14ac:dyDescent="0.45">
      <c r="A378" s="25"/>
      <c r="B378" s="25"/>
      <c r="C378" s="25"/>
      <c r="D378" s="42" t="s">
        <v>582</v>
      </c>
      <c r="E378" s="70">
        <v>2</v>
      </c>
      <c r="F378" s="71">
        <v>1</v>
      </c>
      <c r="G378" s="71"/>
      <c r="H378" s="71"/>
      <c r="I378" s="30">
        <f>OR(E378&lt;&gt;0,F378&lt;&gt;0,G378&lt;&gt;0,H378&lt;&gt;0)*(E378 + (E378 = 0))*(F378 + (F378 = 0))*(G378 + (G378 = 0))*(H378 + (H378 = 0))</f>
        <v>2</v>
      </c>
      <c r="J378" s="23"/>
      <c r="K378" s="11"/>
    </row>
    <row r="379" spans="1:12" ht="6" customHeight="1" x14ac:dyDescent="0.45">
      <c r="A379" s="31"/>
      <c r="B379" s="31"/>
      <c r="C379" s="31"/>
      <c r="D379" s="32"/>
      <c r="E379" s="33"/>
      <c r="F379" s="31"/>
      <c r="G379" s="31"/>
      <c r="H379" s="31"/>
      <c r="I379" s="31"/>
      <c r="J379" s="31"/>
      <c r="K379" s="31"/>
      <c r="L379" s="31"/>
    </row>
    <row r="380" spans="1:12" x14ac:dyDescent="0.45">
      <c r="A380" s="21" t="s">
        <v>289</v>
      </c>
      <c r="B380" s="22"/>
      <c r="C380" s="23" t="s">
        <v>0</v>
      </c>
      <c r="D380" s="77" t="s">
        <v>392</v>
      </c>
      <c r="E380" s="24"/>
      <c r="F380" s="25"/>
      <c r="G380" s="25"/>
      <c r="H380" s="25"/>
      <c r="I380" s="25"/>
      <c r="J380" s="26">
        <f>I382</f>
        <v>8.2467000000000006</v>
      </c>
      <c r="K380" s="26">
        <v>64.62</v>
      </c>
      <c r="L380" s="26">
        <f>J380*K380</f>
        <v>532.9017540000001</v>
      </c>
    </row>
    <row r="381" spans="1:12" ht="106.5" customHeight="1" x14ac:dyDescent="0.45">
      <c r="A381" s="25"/>
      <c r="B381" s="25"/>
      <c r="C381" s="25"/>
      <c r="D381" s="77"/>
      <c r="E381" s="24"/>
      <c r="F381" s="25"/>
      <c r="G381" s="69"/>
      <c r="H381" s="69"/>
      <c r="I381" s="25"/>
      <c r="J381" s="25"/>
    </row>
    <row r="382" spans="1:12" hidden="1" x14ac:dyDescent="0.45">
      <c r="A382" s="25"/>
      <c r="B382" s="25"/>
      <c r="C382" s="25"/>
      <c r="D382" s="42"/>
      <c r="E382" s="28">
        <v>7</v>
      </c>
      <c r="F382" s="29">
        <v>2.5</v>
      </c>
      <c r="G382" s="29">
        <v>0.15</v>
      </c>
      <c r="H382" s="29">
        <v>3.1415999999999999</v>
      </c>
      <c r="I382" s="30">
        <f>OR(E382&lt;&gt;0,F382&lt;&gt;0,G382&lt;&gt;0,H382&lt;&gt;0)*(E382 + (E382 = 0))*(F382 + (F382 = 0))*(G382 + (G382 = 0))*(H382 + (H382 = 0))</f>
        <v>8.2467000000000006</v>
      </c>
      <c r="J382" s="23"/>
      <c r="K382" s="11" t="s">
        <v>393</v>
      </c>
    </row>
    <row r="383" spans="1:12" ht="6" customHeight="1" x14ac:dyDescent="0.45">
      <c r="A383" s="31"/>
      <c r="B383" s="31"/>
      <c r="C383" s="31"/>
      <c r="D383" s="32"/>
      <c r="E383" s="33"/>
      <c r="F383" s="31"/>
      <c r="G383" s="31"/>
      <c r="H383" s="31"/>
      <c r="I383" s="31"/>
      <c r="J383" s="31"/>
      <c r="K383" s="31"/>
      <c r="L383" s="31"/>
    </row>
    <row r="384" spans="1:12" x14ac:dyDescent="0.45">
      <c r="A384" s="21" t="s">
        <v>327</v>
      </c>
      <c r="B384" s="22"/>
      <c r="C384" s="23" t="s">
        <v>9</v>
      </c>
      <c r="D384" s="77" t="s">
        <v>213</v>
      </c>
      <c r="E384" s="24"/>
      <c r="F384" s="25"/>
      <c r="G384" s="25"/>
      <c r="H384" s="25"/>
      <c r="I384" s="25"/>
      <c r="J384" s="26">
        <f>I386</f>
        <v>1</v>
      </c>
      <c r="K384" s="26">
        <v>1850</v>
      </c>
      <c r="L384" s="26">
        <f>J384*K384</f>
        <v>1850</v>
      </c>
    </row>
    <row r="385" spans="1:12" ht="55.5" customHeight="1" x14ac:dyDescent="0.45">
      <c r="A385" s="25"/>
      <c r="B385" s="25"/>
      <c r="C385" s="25"/>
      <c r="D385" s="77"/>
      <c r="E385" s="24"/>
      <c r="F385" s="25"/>
      <c r="G385" s="25"/>
      <c r="H385" s="25"/>
      <c r="I385" s="25"/>
      <c r="J385" s="25"/>
      <c r="K385" s="11"/>
    </row>
    <row r="386" spans="1:12" hidden="1" x14ac:dyDescent="0.45">
      <c r="A386" s="25"/>
      <c r="B386" s="25"/>
      <c r="C386" s="25"/>
      <c r="D386" s="42"/>
      <c r="E386" s="28">
        <v>1</v>
      </c>
      <c r="F386" s="29">
        <v>0</v>
      </c>
      <c r="G386" s="29">
        <v>0</v>
      </c>
      <c r="H386" s="29">
        <v>0</v>
      </c>
      <c r="I386" s="30">
        <f>OR(E386&lt;&gt;0,F386&lt;&gt;0,G386&lt;&gt;0,H386&lt;&gt;0)*(E386 + (E386 = 0))*(F386 + (F386 = 0))*(G386 + (G386 = 0))*(H386 + (H386 = 0))</f>
        <v>1</v>
      </c>
      <c r="J386" s="23"/>
      <c r="K386" s="11">
        <v>1850</v>
      </c>
    </row>
    <row r="387" spans="1:12" ht="6" customHeight="1" x14ac:dyDescent="0.45">
      <c r="A387" s="31"/>
      <c r="B387" s="31"/>
      <c r="C387" s="31"/>
      <c r="D387" s="32"/>
      <c r="E387" s="33"/>
      <c r="F387" s="31"/>
      <c r="G387" s="31"/>
      <c r="H387" s="31"/>
      <c r="I387" s="31"/>
      <c r="J387" s="31"/>
      <c r="K387" s="31"/>
      <c r="L387" s="31"/>
    </row>
    <row r="388" spans="1:12" x14ac:dyDescent="0.45">
      <c r="A388" s="21" t="s">
        <v>330</v>
      </c>
      <c r="B388" s="22"/>
      <c r="C388" s="23" t="s">
        <v>9</v>
      </c>
      <c r="D388" s="77" t="s">
        <v>218</v>
      </c>
      <c r="E388" s="24"/>
      <c r="F388" s="25"/>
      <c r="G388" s="25"/>
      <c r="H388" s="25"/>
      <c r="I388" s="25"/>
      <c r="J388" s="26">
        <f>I390</f>
        <v>1</v>
      </c>
      <c r="K388" s="26">
        <v>1150</v>
      </c>
      <c r="L388" s="26">
        <f>J388*K388</f>
        <v>1150</v>
      </c>
    </row>
    <row r="389" spans="1:12" ht="94.5" customHeight="1" x14ac:dyDescent="0.45">
      <c r="A389" s="25"/>
      <c r="B389" s="25"/>
      <c r="C389" s="25"/>
      <c r="D389" s="77"/>
      <c r="E389" s="24"/>
      <c r="F389" s="25"/>
      <c r="G389" s="25"/>
      <c r="H389" s="25"/>
      <c r="I389" s="25"/>
      <c r="J389" s="25"/>
      <c r="K389" s="11"/>
    </row>
    <row r="390" spans="1:12" hidden="1" x14ac:dyDescent="0.45">
      <c r="A390" s="25"/>
      <c r="B390" s="25"/>
      <c r="C390" s="25"/>
      <c r="D390" s="42"/>
      <c r="E390" s="28">
        <v>1</v>
      </c>
      <c r="F390" s="29">
        <v>0</v>
      </c>
      <c r="G390" s="29">
        <v>0</v>
      </c>
      <c r="H390" s="29">
        <v>0</v>
      </c>
      <c r="I390" s="30">
        <f>OR(E390&lt;&gt;0,F390&lt;&gt;0,G390&lt;&gt;0,H390&lt;&gt;0)*(E390 + (E390 = 0))*(F390 + (F390 = 0))*(G390 + (G390 = 0))*(H390 + (H390 = 0))</f>
        <v>1</v>
      </c>
      <c r="J390" s="23"/>
      <c r="K390" s="11"/>
    </row>
    <row r="391" spans="1:12" ht="6" customHeight="1" x14ac:dyDescent="0.45">
      <c r="A391" s="31"/>
      <c r="B391" s="31"/>
      <c r="C391" s="31"/>
      <c r="D391" s="32"/>
      <c r="E391" s="33"/>
      <c r="F391" s="31"/>
      <c r="G391" s="31"/>
      <c r="H391" s="31"/>
      <c r="I391" s="31"/>
      <c r="J391" s="31"/>
      <c r="K391" s="31"/>
      <c r="L391" s="31"/>
    </row>
    <row r="392" spans="1:12" x14ac:dyDescent="0.45">
      <c r="A392" s="21" t="s">
        <v>331</v>
      </c>
      <c r="B392" s="22"/>
      <c r="C392" s="23" t="s">
        <v>9</v>
      </c>
      <c r="D392" s="77" t="s">
        <v>219</v>
      </c>
      <c r="E392" s="24"/>
      <c r="F392" s="25"/>
      <c r="G392" s="25"/>
      <c r="H392" s="25"/>
      <c r="I392" s="25"/>
      <c r="J392" s="26">
        <f>I394</f>
        <v>1</v>
      </c>
      <c r="K392" s="26">
        <v>1380</v>
      </c>
      <c r="L392" s="26">
        <f>J392*K392</f>
        <v>1380</v>
      </c>
    </row>
    <row r="393" spans="1:12" ht="40.5" customHeight="1" x14ac:dyDescent="0.45">
      <c r="A393" s="25"/>
      <c r="B393" s="25"/>
      <c r="C393" s="25"/>
      <c r="D393" s="77"/>
      <c r="E393" s="24"/>
      <c r="F393" s="25"/>
      <c r="G393" s="25"/>
      <c r="H393" s="25"/>
      <c r="I393" s="25"/>
      <c r="J393" s="25"/>
      <c r="K393" s="11"/>
    </row>
    <row r="394" spans="1:12" hidden="1" x14ac:dyDescent="0.45">
      <c r="A394" s="25"/>
      <c r="B394" s="25"/>
      <c r="C394" s="25"/>
      <c r="D394" s="42"/>
      <c r="E394" s="28">
        <v>1</v>
      </c>
      <c r="F394" s="29">
        <v>0</v>
      </c>
      <c r="G394" s="29">
        <v>0</v>
      </c>
      <c r="H394" s="29">
        <v>0</v>
      </c>
      <c r="I394" s="30">
        <f>OR(E394&lt;&gt;0,F394&lt;&gt;0,G394&lt;&gt;0,H394&lt;&gt;0)*(E394 + (E394 = 0))*(F394 + (F394 = 0))*(G394 + (G394 = 0))*(H394 + (H394 = 0))</f>
        <v>1</v>
      </c>
      <c r="J394" s="23"/>
      <c r="K394" s="11"/>
    </row>
    <row r="395" spans="1:12" ht="6" customHeight="1" x14ac:dyDescent="0.45">
      <c r="A395" s="31"/>
      <c r="B395" s="31"/>
      <c r="C395" s="31"/>
      <c r="D395" s="32"/>
      <c r="E395" s="33"/>
      <c r="F395" s="31"/>
      <c r="G395" s="31"/>
      <c r="H395" s="31"/>
      <c r="I395" s="31"/>
      <c r="J395" s="31"/>
      <c r="K395" s="31"/>
      <c r="L395" s="31"/>
    </row>
    <row r="396" spans="1:12" x14ac:dyDescent="0.45">
      <c r="A396" s="21" t="s">
        <v>333</v>
      </c>
      <c r="B396" s="22"/>
      <c r="C396" s="23" t="s">
        <v>9</v>
      </c>
      <c r="D396" s="77" t="s">
        <v>427</v>
      </c>
      <c r="E396" s="24"/>
      <c r="F396" s="25"/>
      <c r="G396" s="25"/>
      <c r="H396" s="25"/>
      <c r="I396" s="25"/>
      <c r="J396" s="26">
        <f>I398</f>
        <v>1</v>
      </c>
      <c r="K396" s="26">
        <v>1950</v>
      </c>
      <c r="L396" s="26">
        <f>J396*K396</f>
        <v>1950</v>
      </c>
    </row>
    <row r="397" spans="1:12" ht="30.75" customHeight="1" x14ac:dyDescent="0.45">
      <c r="A397" s="25"/>
      <c r="B397" s="25"/>
      <c r="C397" s="25"/>
      <c r="D397" s="77"/>
      <c r="E397" s="24"/>
      <c r="F397" s="25"/>
      <c r="G397" s="25"/>
      <c r="H397" s="25"/>
      <c r="I397" s="25"/>
      <c r="J397" s="25"/>
      <c r="K397" s="11"/>
    </row>
    <row r="398" spans="1:12" hidden="1" x14ac:dyDescent="0.45">
      <c r="A398" s="25"/>
      <c r="B398" s="25"/>
      <c r="C398" s="25"/>
      <c r="D398" s="42"/>
      <c r="E398" s="28">
        <v>1</v>
      </c>
      <c r="F398" s="29">
        <v>0</v>
      </c>
      <c r="G398" s="29">
        <v>0</v>
      </c>
      <c r="H398" s="29">
        <v>0</v>
      </c>
      <c r="I398" s="30">
        <f>OR(E398&lt;&gt;0,F398&lt;&gt;0,G398&lt;&gt;0,H398&lt;&gt;0)*(E398 + (E398 = 0))*(F398 + (F398 = 0))*(G398 + (G398 = 0))*(H398 + (H398 = 0))</f>
        <v>1</v>
      </c>
      <c r="J398" s="23"/>
      <c r="K398" s="11"/>
    </row>
    <row r="399" spans="1:12" ht="6" customHeight="1" x14ac:dyDescent="0.45">
      <c r="A399" s="31"/>
      <c r="B399" s="31"/>
      <c r="C399" s="31"/>
      <c r="D399" s="32"/>
      <c r="E399" s="33"/>
      <c r="F399" s="31"/>
      <c r="G399" s="31"/>
      <c r="H399" s="31"/>
      <c r="I399" s="31"/>
      <c r="J399" s="31"/>
      <c r="K399" s="31"/>
      <c r="L399" s="31"/>
    </row>
    <row r="400" spans="1:12" x14ac:dyDescent="0.45">
      <c r="A400" s="21" t="s">
        <v>341</v>
      </c>
      <c r="B400" s="22"/>
      <c r="C400" s="23" t="s">
        <v>9</v>
      </c>
      <c r="D400" s="77" t="s">
        <v>396</v>
      </c>
      <c r="E400" s="24"/>
      <c r="F400" s="25"/>
      <c r="G400" s="25"/>
      <c r="H400" s="25"/>
      <c r="I400" s="25"/>
      <c r="J400" s="26">
        <f>I402</f>
        <v>1</v>
      </c>
      <c r="K400" s="26">
        <v>1800</v>
      </c>
      <c r="L400" s="26">
        <f>J400*K400</f>
        <v>1800</v>
      </c>
    </row>
    <row r="401" spans="1:12" ht="14.25" customHeight="1" x14ac:dyDescent="0.45">
      <c r="A401" s="25"/>
      <c r="B401" s="25"/>
      <c r="C401" s="25"/>
      <c r="D401" s="77"/>
      <c r="E401" s="24"/>
      <c r="F401" s="25"/>
      <c r="G401" s="25"/>
      <c r="H401" s="25"/>
      <c r="I401" s="25"/>
      <c r="J401" s="25"/>
      <c r="K401" s="11"/>
    </row>
    <row r="402" spans="1:12" hidden="1" x14ac:dyDescent="0.45">
      <c r="A402" s="25"/>
      <c r="B402" s="25"/>
      <c r="C402" s="25"/>
      <c r="D402" s="42"/>
      <c r="E402" s="28">
        <v>1</v>
      </c>
      <c r="F402" s="29">
        <v>0</v>
      </c>
      <c r="G402" s="29">
        <v>0</v>
      </c>
      <c r="H402" s="29">
        <v>0</v>
      </c>
      <c r="I402" s="30">
        <f>OR(E402&lt;&gt;0,F402&lt;&gt;0,G402&lt;&gt;0,H402&lt;&gt;0)*(E402 + (E402 = 0))*(F402 + (F402 = 0))*(G402 + (G402 = 0))*(H402 + (H402 = 0))</f>
        <v>1</v>
      </c>
      <c r="J402" s="23"/>
      <c r="K402" s="11"/>
    </row>
    <row r="403" spans="1:12" x14ac:dyDescent="0.45">
      <c r="A403" s="31"/>
      <c r="B403" s="31"/>
      <c r="C403" s="31"/>
      <c r="D403" s="32"/>
      <c r="E403" s="33"/>
      <c r="F403" s="31"/>
      <c r="G403" s="31"/>
      <c r="H403" s="31"/>
      <c r="I403" s="31"/>
      <c r="J403" s="31"/>
      <c r="K403" s="31"/>
      <c r="L403" s="31"/>
    </row>
    <row r="404" spans="1:12" x14ac:dyDescent="0.45">
      <c r="A404" s="25"/>
      <c r="B404" s="25"/>
      <c r="C404" s="25"/>
      <c r="D404" s="53" t="s">
        <v>15</v>
      </c>
      <c r="E404" s="24"/>
      <c r="F404" s="25"/>
      <c r="G404" s="25"/>
      <c r="H404" s="25"/>
      <c r="I404" s="43" t="s">
        <v>15</v>
      </c>
      <c r="J404" s="29"/>
      <c r="K404" s="11"/>
      <c r="L404" s="26">
        <f>SUM(L305:L403)</f>
        <v>15952.629754000001</v>
      </c>
    </row>
    <row r="405" spans="1:12" x14ac:dyDescent="0.45">
      <c r="A405" s="31"/>
      <c r="B405" s="31"/>
      <c r="C405" s="31"/>
      <c r="D405" s="32"/>
      <c r="E405" s="33"/>
      <c r="F405" s="31"/>
      <c r="G405" s="31"/>
      <c r="H405" s="31"/>
      <c r="I405" s="31"/>
      <c r="J405" s="31"/>
      <c r="K405" s="31"/>
      <c r="L405" s="31"/>
    </row>
    <row r="406" spans="1:12" x14ac:dyDescent="0.45">
      <c r="A406" s="25"/>
      <c r="B406" s="25"/>
      <c r="C406" s="25"/>
      <c r="D406" s="27"/>
      <c r="E406" s="24"/>
      <c r="F406" s="25"/>
      <c r="G406" s="25"/>
      <c r="H406" s="25"/>
      <c r="I406" s="25"/>
      <c r="J406" s="25"/>
      <c r="K406" s="11"/>
    </row>
    <row r="407" spans="1:12" x14ac:dyDescent="0.45">
      <c r="A407" s="25"/>
      <c r="B407" s="25"/>
      <c r="C407" s="25"/>
      <c r="D407" s="27"/>
      <c r="E407" s="24"/>
      <c r="F407" s="25"/>
      <c r="G407" s="25"/>
      <c r="H407" s="25"/>
      <c r="I407" s="25"/>
      <c r="J407" s="25"/>
      <c r="K407" s="11"/>
    </row>
    <row r="408" spans="1:12" x14ac:dyDescent="0.45">
      <c r="A408" s="78" t="s">
        <v>71</v>
      </c>
      <c r="B408" s="78"/>
      <c r="C408" s="45" t="s">
        <v>8</v>
      </c>
      <c r="D408" s="78" t="s">
        <v>290</v>
      </c>
      <c r="E408" s="78"/>
      <c r="F408" s="46"/>
      <c r="G408" s="46"/>
      <c r="H408" s="46"/>
      <c r="I408" s="46"/>
      <c r="J408" s="47"/>
      <c r="K408" s="47"/>
      <c r="L408" s="47"/>
    </row>
    <row r="409" spans="1:12" ht="15" customHeight="1" x14ac:dyDescent="0.45">
      <c r="A409" s="21" t="s">
        <v>58</v>
      </c>
      <c r="B409" s="34" t="s">
        <v>184</v>
      </c>
      <c r="C409" s="23" t="s">
        <v>2</v>
      </c>
      <c r="D409" s="77" t="s">
        <v>185</v>
      </c>
      <c r="E409" s="24"/>
      <c r="F409" s="25"/>
      <c r="G409" s="25"/>
      <c r="H409" s="25"/>
      <c r="I409" s="25"/>
      <c r="J409" s="26">
        <f>SUM(I411:I412)</f>
        <v>82.699999999999989</v>
      </c>
      <c r="K409" s="26">
        <v>0.61</v>
      </c>
      <c r="L409" s="26">
        <f>J409*K409</f>
        <v>50.446999999999989</v>
      </c>
    </row>
    <row r="410" spans="1:12" ht="14.25" customHeight="1" x14ac:dyDescent="0.45">
      <c r="A410" s="25"/>
      <c r="B410" s="25"/>
      <c r="C410" s="25"/>
      <c r="D410" s="77"/>
      <c r="E410" s="24"/>
      <c r="F410" s="25"/>
      <c r="G410" s="25"/>
      <c r="H410" s="25"/>
      <c r="I410" s="25"/>
      <c r="J410" s="25"/>
      <c r="K410" s="11"/>
    </row>
    <row r="411" spans="1:12" ht="13.5" hidden="1" customHeight="1" x14ac:dyDescent="0.45">
      <c r="A411" s="25"/>
      <c r="B411" s="25"/>
      <c r="C411" s="25"/>
      <c r="D411" s="42" t="s">
        <v>451</v>
      </c>
      <c r="E411" s="28">
        <v>1</v>
      </c>
      <c r="F411" s="29">
        <f>33.8+4.5</f>
        <v>38.299999999999997</v>
      </c>
      <c r="G411" s="29">
        <v>0</v>
      </c>
      <c r="H411" s="29">
        <v>0</v>
      </c>
      <c r="I411" s="30">
        <f t="shared" ref="I411:I412" si="16">OR(E411&lt;&gt;0,F411&lt;&gt;0,G411&lt;&gt;0,H411&lt;&gt;0)*(E411 + (E411 = 0))*(F411 + (F411 = 0))*(G411 + (G411 = 0))*(H411 + (H411 = 0))</f>
        <v>38.299999999999997</v>
      </c>
      <c r="J411" s="25"/>
      <c r="K411" s="11"/>
    </row>
    <row r="412" spans="1:12" ht="13.5" hidden="1" customHeight="1" x14ac:dyDescent="0.45">
      <c r="A412" s="25"/>
      <c r="B412" s="25"/>
      <c r="C412" s="25"/>
      <c r="D412" s="42" t="s">
        <v>452</v>
      </c>
      <c r="E412" s="28">
        <v>1</v>
      </c>
      <c r="F412" s="29">
        <f>33.8+10.6</f>
        <v>44.4</v>
      </c>
      <c r="G412" s="29">
        <v>0</v>
      </c>
      <c r="H412" s="29">
        <v>0</v>
      </c>
      <c r="I412" s="30">
        <f t="shared" si="16"/>
        <v>44.4</v>
      </c>
      <c r="J412" s="25"/>
      <c r="K412" s="11"/>
    </row>
    <row r="413" spans="1:12" ht="6" customHeight="1" x14ac:dyDescent="0.45">
      <c r="A413" s="31"/>
      <c r="B413" s="31"/>
      <c r="C413" s="31"/>
      <c r="D413" s="32"/>
      <c r="E413" s="33"/>
      <c r="F413" s="31"/>
      <c r="G413" s="31"/>
      <c r="H413" s="31"/>
      <c r="I413" s="31"/>
      <c r="J413" s="31"/>
      <c r="K413" s="31"/>
      <c r="L413" s="31"/>
    </row>
    <row r="414" spans="1:12" x14ac:dyDescent="0.45">
      <c r="A414" s="21" t="s">
        <v>59</v>
      </c>
      <c r="B414" s="34" t="s">
        <v>599</v>
      </c>
      <c r="C414" s="23" t="s">
        <v>2</v>
      </c>
      <c r="D414" s="77" t="s">
        <v>598</v>
      </c>
      <c r="E414" s="24"/>
      <c r="F414" s="25"/>
      <c r="G414" s="25"/>
      <c r="H414" s="25"/>
      <c r="I414" s="25"/>
      <c r="J414" s="26">
        <f>SUM(I416:I417)</f>
        <v>82.699999999999989</v>
      </c>
      <c r="K414" s="26">
        <v>2.73</v>
      </c>
      <c r="L414" s="26">
        <f>J414*K414</f>
        <v>225.77099999999996</v>
      </c>
    </row>
    <row r="415" spans="1:12" ht="44.25" customHeight="1" x14ac:dyDescent="0.45">
      <c r="A415" s="25"/>
      <c r="B415" s="25"/>
      <c r="C415" s="25"/>
      <c r="D415" s="77"/>
      <c r="E415" s="24"/>
      <c r="F415" s="25"/>
      <c r="G415" s="25"/>
      <c r="H415" s="25"/>
      <c r="I415" s="25"/>
      <c r="J415" s="25"/>
      <c r="K415" s="11"/>
    </row>
    <row r="416" spans="1:12" ht="13.5" hidden="1" customHeight="1" x14ac:dyDescent="0.45">
      <c r="A416" s="25"/>
      <c r="B416" s="25"/>
      <c r="C416" s="25"/>
      <c r="D416" s="42" t="s">
        <v>271</v>
      </c>
      <c r="E416" s="28">
        <v>1</v>
      </c>
      <c r="F416" s="29">
        <f>33.8+4.5</f>
        <v>38.299999999999997</v>
      </c>
      <c r="G416" s="29">
        <v>0</v>
      </c>
      <c r="H416" s="29">
        <v>0</v>
      </c>
      <c r="I416" s="30">
        <f t="shared" ref="I416:I417" si="17">OR(E416&lt;&gt;0,F416&lt;&gt;0,G416&lt;&gt;0,H416&lt;&gt;0)*(E416 + (E416 = 0))*(F416 + (F416 = 0))*(G416 + (G416 = 0))*(H416 + (H416 = 0))</f>
        <v>38.299999999999997</v>
      </c>
      <c r="J416" s="25"/>
      <c r="K416" s="11"/>
    </row>
    <row r="417" spans="1:12" ht="13.5" hidden="1" customHeight="1" x14ac:dyDescent="0.45">
      <c r="A417" s="25"/>
      <c r="B417" s="25"/>
      <c r="C417" s="25"/>
      <c r="D417" s="42" t="s">
        <v>274</v>
      </c>
      <c r="E417" s="28">
        <v>1</v>
      </c>
      <c r="F417" s="29">
        <f>33.8+10.6</f>
        <v>44.4</v>
      </c>
      <c r="G417" s="29">
        <v>0</v>
      </c>
      <c r="H417" s="29">
        <v>0</v>
      </c>
      <c r="I417" s="30">
        <f t="shared" si="17"/>
        <v>44.4</v>
      </c>
      <c r="J417" s="25"/>
      <c r="K417" s="11"/>
    </row>
    <row r="418" spans="1:12" ht="6" customHeight="1" x14ac:dyDescent="0.45">
      <c r="A418" s="31"/>
      <c r="B418" s="31"/>
      <c r="C418" s="31"/>
      <c r="D418" s="32"/>
      <c r="E418" s="33"/>
      <c r="F418" s="31"/>
      <c r="G418" s="31"/>
      <c r="H418" s="31"/>
      <c r="I418" s="31"/>
      <c r="J418" s="31"/>
      <c r="K418" s="31"/>
      <c r="L418" s="31"/>
    </row>
    <row r="419" spans="1:12" x14ac:dyDescent="0.45">
      <c r="A419" s="21" t="s">
        <v>60</v>
      </c>
      <c r="B419" s="34" t="s">
        <v>291</v>
      </c>
      <c r="C419" s="23" t="s">
        <v>2</v>
      </c>
      <c r="D419" s="77" t="s">
        <v>292</v>
      </c>
      <c r="E419" s="24"/>
      <c r="F419" s="25"/>
      <c r="G419" s="25"/>
      <c r="H419" s="25"/>
      <c r="I419" s="25"/>
      <c r="J419" s="26">
        <f>SUM(I421:I422)</f>
        <v>82.699999999999989</v>
      </c>
      <c r="K419" s="26">
        <v>6.46</v>
      </c>
      <c r="L419" s="26">
        <f>J419*K419</f>
        <v>534.24199999999996</v>
      </c>
    </row>
    <row r="420" spans="1:12" ht="28.5" customHeight="1" x14ac:dyDescent="0.45">
      <c r="A420" s="25"/>
      <c r="B420" s="25"/>
      <c r="C420" s="25"/>
      <c r="D420" s="77"/>
      <c r="E420" s="24"/>
      <c r="F420" s="25"/>
      <c r="G420" s="25"/>
      <c r="H420" s="25"/>
      <c r="I420" s="25"/>
      <c r="J420" s="25"/>
      <c r="K420" s="11"/>
    </row>
    <row r="421" spans="1:12" ht="13.5" hidden="1" customHeight="1" x14ac:dyDescent="0.45">
      <c r="A421" s="25"/>
      <c r="B421" s="25"/>
      <c r="C421" s="25"/>
      <c r="D421" s="42" t="s">
        <v>271</v>
      </c>
      <c r="E421" s="28">
        <v>1</v>
      </c>
      <c r="F421" s="29">
        <f>33.8+4.5</f>
        <v>38.299999999999997</v>
      </c>
      <c r="G421" s="29">
        <v>0</v>
      </c>
      <c r="H421" s="29">
        <v>0</v>
      </c>
      <c r="I421" s="30">
        <f t="shared" ref="I421:I422" si="18">OR(E421&lt;&gt;0,F421&lt;&gt;0,G421&lt;&gt;0,H421&lt;&gt;0)*(E421 + (E421 = 0))*(F421 + (F421 = 0))*(G421 + (G421 = 0))*(H421 + (H421 = 0))</f>
        <v>38.299999999999997</v>
      </c>
      <c r="J421" s="25"/>
      <c r="K421" s="11"/>
    </row>
    <row r="422" spans="1:12" ht="13.5" hidden="1" customHeight="1" x14ac:dyDescent="0.45">
      <c r="A422" s="25"/>
      <c r="B422" s="25"/>
      <c r="C422" s="25"/>
      <c r="D422" s="42" t="s">
        <v>274</v>
      </c>
      <c r="E422" s="28">
        <v>1</v>
      </c>
      <c r="F422" s="29">
        <f>33.8+10.6</f>
        <v>44.4</v>
      </c>
      <c r="G422" s="29">
        <v>0</v>
      </c>
      <c r="H422" s="29">
        <v>0</v>
      </c>
      <c r="I422" s="30">
        <f t="shared" si="18"/>
        <v>44.4</v>
      </c>
      <c r="J422" s="25"/>
      <c r="K422" s="11"/>
    </row>
    <row r="423" spans="1:12" ht="6" customHeight="1" x14ac:dyDescent="0.45">
      <c r="A423" s="31"/>
      <c r="B423" s="31"/>
      <c r="C423" s="31"/>
      <c r="D423" s="32"/>
      <c r="E423" s="33"/>
      <c r="F423" s="31"/>
      <c r="G423" s="31"/>
      <c r="H423" s="31"/>
      <c r="I423" s="31"/>
      <c r="J423" s="31"/>
      <c r="K423" s="31"/>
      <c r="L423" s="31"/>
    </row>
    <row r="424" spans="1:12" x14ac:dyDescent="0.45">
      <c r="A424" s="21" t="s">
        <v>61</v>
      </c>
      <c r="B424" s="34"/>
      <c r="C424" s="23" t="s">
        <v>1</v>
      </c>
      <c r="D424" s="77" t="s">
        <v>293</v>
      </c>
      <c r="E424" s="24"/>
      <c r="F424" s="25"/>
      <c r="G424" s="25"/>
      <c r="H424" s="25"/>
      <c r="I424" s="25"/>
      <c r="J424" s="26">
        <f>SUM(I426:I426)</f>
        <v>1</v>
      </c>
      <c r="K424" s="26">
        <v>280</v>
      </c>
      <c r="L424" s="26">
        <f>J424*K424</f>
        <v>280</v>
      </c>
    </row>
    <row r="425" spans="1:12" ht="80.25" customHeight="1" x14ac:dyDescent="0.45">
      <c r="A425" s="25"/>
      <c r="B425" s="25"/>
      <c r="C425" s="25"/>
      <c r="D425" s="77"/>
      <c r="E425" s="24"/>
      <c r="F425" s="25"/>
      <c r="G425" s="25"/>
      <c r="H425" s="25"/>
      <c r="I425" s="25"/>
      <c r="J425" s="25"/>
      <c r="K425" s="11"/>
    </row>
    <row r="426" spans="1:12" ht="13.5" hidden="1" customHeight="1" x14ac:dyDescent="0.45">
      <c r="A426" s="25"/>
      <c r="B426" s="25"/>
      <c r="C426" s="25"/>
      <c r="D426" s="42"/>
      <c r="E426" s="28">
        <v>1</v>
      </c>
      <c r="F426" s="29">
        <v>0</v>
      </c>
      <c r="G426" s="29">
        <v>0</v>
      </c>
      <c r="H426" s="29">
        <v>0</v>
      </c>
      <c r="I426" s="30">
        <f>OR(E426&lt;&gt;0,F426&lt;&gt;0,G426&lt;&gt;0,H426&lt;&gt;0)*(E426 + (E426 = 0))*(F426 + (F426 = 0))*(G426 + (G426 = 0))*(H426 + (H426 = 0))</f>
        <v>1</v>
      </c>
      <c r="J426" s="25"/>
      <c r="K426" s="11"/>
    </row>
    <row r="427" spans="1:12" ht="6" customHeight="1" x14ac:dyDescent="0.45">
      <c r="A427" s="31"/>
      <c r="B427" s="31"/>
      <c r="C427" s="31"/>
      <c r="D427" s="32"/>
      <c r="E427" s="33"/>
      <c r="F427" s="31"/>
      <c r="G427" s="31"/>
      <c r="H427" s="31"/>
      <c r="I427" s="31"/>
      <c r="J427" s="31"/>
      <c r="K427" s="31"/>
      <c r="L427" s="31"/>
    </row>
    <row r="428" spans="1:12" x14ac:dyDescent="0.45">
      <c r="A428" s="21" t="s">
        <v>62</v>
      </c>
      <c r="B428" s="22" t="s">
        <v>207</v>
      </c>
      <c r="C428" s="23" t="s">
        <v>1</v>
      </c>
      <c r="D428" s="77" t="s">
        <v>296</v>
      </c>
      <c r="E428" s="24"/>
      <c r="F428" s="25"/>
      <c r="G428" s="25"/>
      <c r="H428" s="25"/>
      <c r="I428" s="25"/>
      <c r="J428" s="26">
        <f>SUM(I430:I430)</f>
        <v>8</v>
      </c>
      <c r="K428" s="26">
        <v>120.14</v>
      </c>
      <c r="L428" s="26">
        <f>J428*K428</f>
        <v>961.12</v>
      </c>
    </row>
    <row r="429" spans="1:12" ht="52.5" customHeight="1" x14ac:dyDescent="0.45">
      <c r="A429" s="25"/>
      <c r="B429" s="25"/>
      <c r="C429" s="25"/>
      <c r="D429" s="77"/>
      <c r="E429" s="24"/>
      <c r="F429" s="25"/>
      <c r="G429" s="25"/>
      <c r="H429" s="25"/>
      <c r="I429" s="25"/>
      <c r="J429" s="25"/>
      <c r="K429" s="11"/>
    </row>
    <row r="430" spans="1:12" ht="13.5" hidden="1" customHeight="1" x14ac:dyDescent="0.45">
      <c r="A430" s="25"/>
      <c r="B430" s="25"/>
      <c r="C430" s="25"/>
      <c r="D430" s="42"/>
      <c r="E430" s="28">
        <v>8</v>
      </c>
      <c r="F430" s="29">
        <v>0</v>
      </c>
      <c r="G430" s="29">
        <v>0</v>
      </c>
      <c r="H430" s="29">
        <v>0</v>
      </c>
      <c r="I430" s="30">
        <f>OR(E430&lt;&gt;0,F430&lt;&gt;0,G430&lt;&gt;0,H430&lt;&gt;0)*(E430 + (E430 = 0))*(F430 + (F430 = 0))*(G430 + (G430 = 0))*(H430 + (H430 = 0))</f>
        <v>8</v>
      </c>
      <c r="J430" s="25"/>
      <c r="K430" s="11"/>
    </row>
    <row r="431" spans="1:12" ht="6" customHeight="1" x14ac:dyDescent="0.45">
      <c r="A431" s="31"/>
      <c r="B431" s="31"/>
      <c r="C431" s="31"/>
      <c r="D431" s="32"/>
      <c r="E431" s="33"/>
      <c r="F431" s="31"/>
      <c r="G431" s="31"/>
      <c r="H431" s="31"/>
      <c r="I431" s="31"/>
      <c r="J431" s="31"/>
      <c r="K431" s="31"/>
      <c r="L431" s="31"/>
    </row>
    <row r="432" spans="1:12" x14ac:dyDescent="0.45">
      <c r="A432" s="21" t="s">
        <v>63</v>
      </c>
      <c r="B432" s="22" t="s">
        <v>294</v>
      </c>
      <c r="C432" s="23" t="s">
        <v>1</v>
      </c>
      <c r="D432" s="77" t="s">
        <v>295</v>
      </c>
      <c r="E432" s="24"/>
      <c r="F432" s="25"/>
      <c r="G432" s="25"/>
      <c r="H432" s="25"/>
      <c r="I432" s="25"/>
      <c r="J432" s="26">
        <f>SUM(I434:I434)</f>
        <v>8</v>
      </c>
      <c r="K432" s="26">
        <v>62.79</v>
      </c>
      <c r="L432" s="26">
        <f>J432*K432</f>
        <v>502.32</v>
      </c>
    </row>
    <row r="433" spans="1:12" ht="27.75" customHeight="1" x14ac:dyDescent="0.45">
      <c r="A433" s="25"/>
      <c r="B433" s="25"/>
      <c r="C433" s="25"/>
      <c r="D433" s="77"/>
      <c r="E433" s="24"/>
      <c r="F433" s="25"/>
      <c r="G433" s="25"/>
      <c r="H433" s="25"/>
      <c r="I433" s="25"/>
      <c r="J433" s="25"/>
      <c r="K433" s="11"/>
    </row>
    <row r="434" spans="1:12" ht="13.5" hidden="1" customHeight="1" x14ac:dyDescent="0.45">
      <c r="A434" s="25"/>
      <c r="B434" s="25"/>
      <c r="C434" s="25"/>
      <c r="D434" s="42"/>
      <c r="E434" s="28">
        <v>8</v>
      </c>
      <c r="F434" s="29">
        <v>0</v>
      </c>
      <c r="G434" s="29">
        <v>0</v>
      </c>
      <c r="H434" s="29">
        <v>0</v>
      </c>
      <c r="I434" s="30">
        <f>OR(E434&lt;&gt;0,F434&lt;&gt;0,G434&lt;&gt;0,H434&lt;&gt;0)*(E434 + (E434 = 0))*(F434 + (F434 = 0))*(G434 + (G434 = 0))*(H434 + (H434 = 0))</f>
        <v>8</v>
      </c>
      <c r="J434" s="25"/>
      <c r="K434" s="11"/>
    </row>
    <row r="435" spans="1:12" ht="6" customHeight="1" x14ac:dyDescent="0.45">
      <c r="A435" s="31"/>
      <c r="B435" s="31"/>
      <c r="C435" s="31"/>
      <c r="D435" s="32"/>
      <c r="E435" s="33"/>
      <c r="F435" s="31"/>
      <c r="G435" s="31"/>
      <c r="H435" s="31"/>
      <c r="I435" s="31"/>
      <c r="J435" s="31"/>
      <c r="K435" s="31"/>
      <c r="L435" s="31"/>
    </row>
    <row r="436" spans="1:12" x14ac:dyDescent="0.45">
      <c r="A436" s="21" t="s">
        <v>64</v>
      </c>
      <c r="B436" s="22" t="s">
        <v>297</v>
      </c>
      <c r="C436" s="23" t="s">
        <v>1</v>
      </c>
      <c r="D436" s="77" t="s">
        <v>298</v>
      </c>
      <c r="E436" s="24"/>
      <c r="F436" s="25"/>
      <c r="G436" s="25"/>
      <c r="H436" s="25"/>
      <c r="I436" s="25"/>
      <c r="J436" s="26">
        <f>SUM(I438:I438)</f>
        <v>2</v>
      </c>
      <c r="K436" s="26">
        <v>27.25</v>
      </c>
      <c r="L436" s="26">
        <f>J436*K436</f>
        <v>54.5</v>
      </c>
    </row>
    <row r="437" spans="1:12" ht="27.75" customHeight="1" x14ac:dyDescent="0.45">
      <c r="A437" s="25"/>
      <c r="B437" s="25"/>
      <c r="C437" s="25"/>
      <c r="D437" s="77"/>
      <c r="E437" s="24"/>
      <c r="F437" s="25"/>
      <c r="G437" s="25"/>
      <c r="H437" s="25"/>
      <c r="I437" s="25"/>
      <c r="J437" s="25"/>
      <c r="K437" s="11"/>
    </row>
    <row r="438" spans="1:12" ht="13.5" hidden="1" customHeight="1" x14ac:dyDescent="0.45">
      <c r="A438" s="25"/>
      <c r="B438" s="25"/>
      <c r="C438" s="25"/>
      <c r="D438" s="42"/>
      <c r="E438" s="28">
        <v>2</v>
      </c>
      <c r="F438" s="29">
        <v>0</v>
      </c>
      <c r="G438" s="29">
        <v>0</v>
      </c>
      <c r="H438" s="29">
        <v>0</v>
      </c>
      <c r="I438" s="30">
        <f>OR(E438&lt;&gt;0,F438&lt;&gt;0,G438&lt;&gt;0,H438&lt;&gt;0)*(E438 + (E438 = 0))*(F438 + (F438 = 0))*(G438 + (G438 = 0))*(H438 + (H438 = 0))</f>
        <v>2</v>
      </c>
      <c r="J438" s="25"/>
      <c r="K438" s="11"/>
    </row>
    <row r="439" spans="1:12" ht="6" customHeight="1" x14ac:dyDescent="0.45">
      <c r="A439" s="31"/>
      <c r="B439" s="31"/>
      <c r="C439" s="31"/>
      <c r="D439" s="32"/>
      <c r="E439" s="33"/>
      <c r="F439" s="31"/>
      <c r="G439" s="31"/>
      <c r="H439" s="31"/>
      <c r="I439" s="31"/>
      <c r="J439" s="31"/>
      <c r="K439" s="31"/>
      <c r="L439" s="31"/>
    </row>
    <row r="440" spans="1:12" ht="20.25" x14ac:dyDescent="0.45">
      <c r="A440" s="21" t="s">
        <v>65</v>
      </c>
      <c r="B440" s="22" t="s">
        <v>299</v>
      </c>
      <c r="C440" s="23" t="s">
        <v>1</v>
      </c>
      <c r="D440" s="77" t="s">
        <v>300</v>
      </c>
      <c r="E440" s="24"/>
      <c r="F440" s="25"/>
      <c r="G440" s="25"/>
      <c r="H440" s="25"/>
      <c r="I440" s="25"/>
      <c r="J440" s="26">
        <f>SUM(I442:I442)</f>
        <v>2</v>
      </c>
      <c r="K440" s="26">
        <v>687.85</v>
      </c>
      <c r="L440" s="26">
        <f>J440*K440</f>
        <v>1375.7</v>
      </c>
    </row>
    <row r="441" spans="1:12" ht="34.5" customHeight="1" x14ac:dyDescent="0.45">
      <c r="A441" s="25"/>
      <c r="B441" s="25"/>
      <c r="C441" s="25"/>
      <c r="D441" s="77"/>
      <c r="E441" s="24"/>
      <c r="F441" s="25"/>
      <c r="G441" s="25"/>
      <c r="H441" s="25"/>
      <c r="I441" s="25"/>
      <c r="J441" s="25"/>
      <c r="K441" s="11"/>
    </row>
    <row r="442" spans="1:12" ht="13.5" hidden="1" customHeight="1" x14ac:dyDescent="0.45">
      <c r="A442" s="25"/>
      <c r="B442" s="25"/>
      <c r="C442" s="25"/>
      <c r="D442" s="42"/>
      <c r="E442" s="28">
        <v>2</v>
      </c>
      <c r="F442" s="29">
        <v>0</v>
      </c>
      <c r="G442" s="29">
        <v>0</v>
      </c>
      <c r="H442" s="29">
        <v>0</v>
      </c>
      <c r="I442" s="30">
        <f>OR(E442&lt;&gt;0,F442&lt;&gt;0,G442&lt;&gt;0,H442&lt;&gt;0)*(E442 + (E442 = 0))*(F442 + (F442 = 0))*(G442 + (G442 = 0))*(H442 + (H442 = 0))</f>
        <v>2</v>
      </c>
      <c r="J442" s="25"/>
      <c r="K442" s="11"/>
    </row>
    <row r="443" spans="1:12" ht="6" customHeight="1" x14ac:dyDescent="0.45">
      <c r="A443" s="31"/>
      <c r="B443" s="31"/>
      <c r="C443" s="31"/>
      <c r="D443" s="32"/>
      <c r="E443" s="33"/>
      <c r="F443" s="31"/>
      <c r="G443" s="31"/>
      <c r="H443" s="31"/>
      <c r="I443" s="31"/>
      <c r="J443" s="31"/>
      <c r="K443" s="31"/>
      <c r="L443" s="31"/>
    </row>
    <row r="444" spans="1:12" x14ac:dyDescent="0.45">
      <c r="A444" s="21" t="s">
        <v>73</v>
      </c>
      <c r="B444" s="34" t="s">
        <v>35</v>
      </c>
      <c r="C444" s="23" t="s">
        <v>1</v>
      </c>
      <c r="D444" s="77" t="s">
        <v>36</v>
      </c>
      <c r="E444" s="24"/>
      <c r="F444" s="25"/>
      <c r="G444" s="25"/>
      <c r="H444" s="25"/>
      <c r="I444" s="25"/>
      <c r="J444" s="26">
        <f>I446</f>
        <v>3</v>
      </c>
      <c r="K444" s="26">
        <v>175.71</v>
      </c>
      <c r="L444" s="26">
        <f>J444*K444</f>
        <v>527.13</v>
      </c>
    </row>
    <row r="445" spans="1:12" ht="53.25" customHeight="1" x14ac:dyDescent="0.45">
      <c r="A445" s="25"/>
      <c r="B445" s="25"/>
      <c r="C445" s="25"/>
      <c r="D445" s="77"/>
      <c r="E445" s="24"/>
      <c r="F445" s="25"/>
      <c r="G445" s="25"/>
      <c r="H445" s="25"/>
      <c r="I445" s="25"/>
      <c r="J445" s="25"/>
      <c r="K445" s="11"/>
    </row>
    <row r="446" spans="1:12" hidden="1" x14ac:dyDescent="0.45">
      <c r="A446" s="25"/>
      <c r="B446" s="25"/>
      <c r="C446" s="25"/>
      <c r="D446" s="42"/>
      <c r="E446" s="28">
        <v>3</v>
      </c>
      <c r="F446" s="29">
        <v>0</v>
      </c>
      <c r="G446" s="29">
        <v>0</v>
      </c>
      <c r="H446" s="29">
        <v>0</v>
      </c>
      <c r="I446" s="30">
        <f>OR(E446&lt;&gt;0,F446&lt;&gt;0,G446&lt;&gt;0,H446&lt;&gt;0)*(E446 + (E446 = 0))*(F446 + (F446 = 0))*(G446 + (G446 = 0))*(H446 + (H446 = 0))</f>
        <v>3</v>
      </c>
      <c r="J446" s="23"/>
      <c r="K446" s="11"/>
    </row>
    <row r="447" spans="1:12" ht="6" customHeight="1" x14ac:dyDescent="0.45">
      <c r="A447" s="31"/>
      <c r="B447" s="31"/>
      <c r="C447" s="31"/>
      <c r="D447" s="32"/>
      <c r="E447" s="33"/>
      <c r="F447" s="31"/>
      <c r="G447" s="31"/>
      <c r="H447" s="31"/>
      <c r="I447" s="31"/>
      <c r="J447" s="31"/>
      <c r="K447" s="31"/>
      <c r="L447" s="31"/>
    </row>
    <row r="448" spans="1:12" x14ac:dyDescent="0.45">
      <c r="A448" s="21" t="s">
        <v>75</v>
      </c>
      <c r="B448" s="34" t="s">
        <v>37</v>
      </c>
      <c r="C448" s="23" t="s">
        <v>1</v>
      </c>
      <c r="D448" s="77" t="s">
        <v>38</v>
      </c>
      <c r="E448" s="24"/>
      <c r="F448" s="25"/>
      <c r="G448" s="25"/>
      <c r="H448" s="25"/>
      <c r="I448" s="25"/>
      <c r="J448" s="26">
        <f>I450</f>
        <v>3</v>
      </c>
      <c r="K448" s="26">
        <v>146.33000000000001</v>
      </c>
      <c r="L448" s="26">
        <f>J448*K448</f>
        <v>438.99</v>
      </c>
    </row>
    <row r="449" spans="1:12" ht="27.75" customHeight="1" x14ac:dyDescent="0.45">
      <c r="A449" s="25"/>
      <c r="B449" s="25"/>
      <c r="C449" s="25"/>
      <c r="D449" s="77"/>
      <c r="E449" s="24"/>
      <c r="F449" s="25"/>
      <c r="G449" s="25"/>
      <c r="H449" s="25"/>
      <c r="I449" s="25"/>
      <c r="J449" s="25"/>
      <c r="K449" s="11"/>
    </row>
    <row r="450" spans="1:12" hidden="1" x14ac:dyDescent="0.45">
      <c r="A450" s="25"/>
      <c r="B450" s="25"/>
      <c r="C450" s="25"/>
      <c r="D450" s="42"/>
      <c r="E450" s="28">
        <v>3</v>
      </c>
      <c r="F450" s="29">
        <v>0</v>
      </c>
      <c r="G450" s="29">
        <v>0</v>
      </c>
      <c r="H450" s="29">
        <v>0</v>
      </c>
      <c r="I450" s="30">
        <f>OR(E450&lt;&gt;0,F450&lt;&gt;0,G450&lt;&gt;0,H450&lt;&gt;0)*(E450 + (E450 = 0))*(F450 + (F450 = 0))*(G450 + (G450 = 0))*(H450 + (H450 = 0))</f>
        <v>3</v>
      </c>
      <c r="J450" s="23"/>
      <c r="K450" s="11"/>
    </row>
    <row r="451" spans="1:12" x14ac:dyDescent="0.45">
      <c r="A451" s="31"/>
      <c r="B451" s="31"/>
      <c r="C451" s="31"/>
      <c r="D451" s="32"/>
      <c r="E451" s="33"/>
      <c r="F451" s="31"/>
      <c r="G451" s="31"/>
      <c r="H451" s="31"/>
      <c r="I451" s="31"/>
      <c r="J451" s="31"/>
      <c r="K451" s="31"/>
      <c r="L451" s="31"/>
    </row>
    <row r="452" spans="1:12" x14ac:dyDescent="0.45">
      <c r="A452" s="25"/>
      <c r="B452" s="25"/>
      <c r="C452" s="25"/>
      <c r="D452" s="53" t="s">
        <v>19</v>
      </c>
      <c r="E452" s="24"/>
      <c r="F452" s="25"/>
      <c r="G452" s="25"/>
      <c r="H452" s="25"/>
      <c r="I452" s="43" t="s">
        <v>19</v>
      </c>
      <c r="J452" s="29"/>
      <c r="K452" s="11"/>
      <c r="L452" s="26">
        <f>SUM(L409:L451)</f>
        <v>4950.22</v>
      </c>
    </row>
    <row r="453" spans="1:12" x14ac:dyDescent="0.45">
      <c r="A453" s="31"/>
      <c r="B453" s="31"/>
      <c r="C453" s="31"/>
      <c r="D453" s="32"/>
      <c r="E453" s="33"/>
      <c r="F453" s="31"/>
      <c r="G453" s="31"/>
      <c r="H453" s="31"/>
      <c r="I453" s="31"/>
      <c r="J453" s="31"/>
      <c r="K453" s="31"/>
      <c r="L453" s="31"/>
    </row>
    <row r="454" spans="1:12" x14ac:dyDescent="0.45">
      <c r="A454" s="25"/>
      <c r="B454" s="25"/>
      <c r="C454" s="25"/>
      <c r="D454" s="27"/>
      <c r="E454" s="24"/>
      <c r="F454" s="25"/>
      <c r="G454" s="25"/>
      <c r="H454" s="25"/>
      <c r="I454" s="25"/>
      <c r="J454" s="25"/>
      <c r="K454" s="11"/>
    </row>
    <row r="455" spans="1:12" x14ac:dyDescent="0.45">
      <c r="A455" s="25"/>
      <c r="B455" s="25"/>
      <c r="C455" s="25"/>
      <c r="D455" s="27"/>
      <c r="E455" s="24"/>
      <c r="F455" s="25"/>
      <c r="G455" s="25"/>
      <c r="H455" s="25"/>
      <c r="I455" s="25"/>
      <c r="J455" s="25"/>
      <c r="K455" s="11"/>
    </row>
    <row r="456" spans="1:12" ht="15" customHeight="1" x14ac:dyDescent="0.45">
      <c r="A456" s="78" t="s">
        <v>72</v>
      </c>
      <c r="B456" s="78"/>
      <c r="C456" s="45" t="s">
        <v>8</v>
      </c>
      <c r="D456" s="78" t="s">
        <v>241</v>
      </c>
      <c r="E456" s="78"/>
      <c r="F456" s="46"/>
      <c r="G456" s="46"/>
      <c r="H456" s="46"/>
      <c r="I456" s="46"/>
      <c r="J456" s="47"/>
      <c r="K456" s="47"/>
      <c r="L456" s="47"/>
    </row>
    <row r="457" spans="1:12" x14ac:dyDescent="0.45">
      <c r="A457" s="21" t="s">
        <v>58</v>
      </c>
      <c r="B457" s="34" t="s">
        <v>242</v>
      </c>
      <c r="C457" s="23" t="s">
        <v>0</v>
      </c>
      <c r="D457" s="77" t="s">
        <v>243</v>
      </c>
      <c r="E457" s="24"/>
      <c r="F457" s="25"/>
      <c r="G457" s="25"/>
      <c r="H457" s="25"/>
      <c r="I457" s="25"/>
      <c r="J457" s="26">
        <f>I459</f>
        <v>153</v>
      </c>
      <c r="K457" s="26">
        <v>5.7</v>
      </c>
      <c r="L457" s="26">
        <f>J457*K457</f>
        <v>872.1</v>
      </c>
    </row>
    <row r="458" spans="1:12" ht="14.25" customHeight="1" x14ac:dyDescent="0.45">
      <c r="A458" s="25"/>
      <c r="B458" s="25"/>
      <c r="C458" s="25"/>
      <c r="D458" s="77"/>
      <c r="E458" s="24"/>
      <c r="F458" s="25"/>
      <c r="G458" s="25"/>
      <c r="H458" s="25"/>
      <c r="I458" s="25"/>
      <c r="J458" s="25"/>
      <c r="K458" s="11"/>
    </row>
    <row r="459" spans="1:12" hidden="1" x14ac:dyDescent="0.45">
      <c r="A459" s="25"/>
      <c r="B459" s="25"/>
      <c r="C459" s="25"/>
      <c r="D459" s="27"/>
      <c r="E459" s="28">
        <v>1</v>
      </c>
      <c r="F459" s="29">
        <v>22.5</v>
      </c>
      <c r="G459" s="29">
        <v>0</v>
      </c>
      <c r="H459" s="29">
        <v>6.8</v>
      </c>
      <c r="I459" s="30">
        <f>OR(E459&lt;&gt;0,F459&lt;&gt;0,G459&lt;&gt;0,H459&lt;&gt;0)*(E459 + (E459 = 0))*(F459 + (F459 = 0))*(G459 + (G459 = 0))*(H459 + (H459 = 0))</f>
        <v>153</v>
      </c>
      <c r="J459" s="23"/>
      <c r="K459" s="11"/>
    </row>
    <row r="460" spans="1:12" ht="6" customHeight="1" x14ac:dyDescent="0.45">
      <c r="A460" s="31"/>
      <c r="B460" s="31"/>
      <c r="C460" s="31"/>
      <c r="D460" s="32"/>
      <c r="E460" s="33"/>
      <c r="F460" s="31"/>
      <c r="G460" s="31"/>
      <c r="H460" s="31"/>
      <c r="I460" s="31"/>
      <c r="J460" s="31"/>
      <c r="K460" s="31"/>
      <c r="L460" s="31"/>
    </row>
    <row r="461" spans="1:12" x14ac:dyDescent="0.45">
      <c r="A461" s="21" t="s">
        <v>59</v>
      </c>
      <c r="B461" s="34" t="s">
        <v>245</v>
      </c>
      <c r="C461" s="23" t="s">
        <v>0</v>
      </c>
      <c r="D461" s="77" t="s">
        <v>252</v>
      </c>
      <c r="E461" s="24"/>
      <c r="F461" s="25"/>
      <c r="G461" s="25"/>
      <c r="H461" s="25"/>
      <c r="I461" s="25"/>
      <c r="J461" s="26">
        <f>I463</f>
        <v>153</v>
      </c>
      <c r="K461" s="26">
        <v>22.14</v>
      </c>
      <c r="L461" s="26">
        <f>J461*K461</f>
        <v>3387.42</v>
      </c>
    </row>
    <row r="462" spans="1:12" ht="42" customHeight="1" x14ac:dyDescent="0.45">
      <c r="A462" s="25"/>
      <c r="B462" s="25"/>
      <c r="C462" s="25"/>
      <c r="D462" s="77"/>
      <c r="E462" s="24"/>
      <c r="F462" s="25"/>
      <c r="G462" s="25"/>
      <c r="H462" s="25"/>
      <c r="I462" s="25"/>
      <c r="J462" s="25"/>
      <c r="K462" s="11"/>
    </row>
    <row r="463" spans="1:12" hidden="1" x14ac:dyDescent="0.45">
      <c r="A463" s="25"/>
      <c r="B463" s="25"/>
      <c r="C463" s="25"/>
      <c r="D463" s="27"/>
      <c r="E463" s="28">
        <v>1</v>
      </c>
      <c r="F463" s="29">
        <v>22.5</v>
      </c>
      <c r="G463" s="29">
        <v>0</v>
      </c>
      <c r="H463" s="29">
        <v>6.8</v>
      </c>
      <c r="I463" s="30">
        <f>OR(E463&lt;&gt;0,F463&lt;&gt;0,G463&lt;&gt;0,H463&lt;&gt;0)*(E463 + (E463 = 0))*(F463 + (F463 = 0))*(G463 + (G463 = 0))*(H463 + (H463 = 0))</f>
        <v>153</v>
      </c>
      <c r="J463" s="23"/>
      <c r="K463" s="11"/>
    </row>
    <row r="464" spans="1:12" ht="6" customHeight="1" x14ac:dyDescent="0.45">
      <c r="A464" s="31"/>
      <c r="B464" s="31"/>
      <c r="C464" s="31"/>
      <c r="D464" s="32"/>
      <c r="E464" s="33"/>
      <c r="F464" s="31"/>
      <c r="G464" s="31"/>
      <c r="H464" s="31"/>
      <c r="I464" s="31"/>
      <c r="J464" s="31"/>
      <c r="K464" s="31"/>
      <c r="L464" s="31"/>
    </row>
    <row r="465" spans="1:12" x14ac:dyDescent="0.45">
      <c r="A465" s="21" t="s">
        <v>60</v>
      </c>
      <c r="B465" s="34"/>
      <c r="C465" s="23" t="s">
        <v>9</v>
      </c>
      <c r="D465" s="77" t="s">
        <v>253</v>
      </c>
      <c r="E465" s="24"/>
      <c r="F465" s="25"/>
      <c r="G465" s="25"/>
      <c r="H465" s="25"/>
      <c r="I465" s="25"/>
      <c r="J465" s="26">
        <f>I467</f>
        <v>1</v>
      </c>
      <c r="K465" s="83" t="s">
        <v>260</v>
      </c>
      <c r="L465" s="83"/>
    </row>
    <row r="466" spans="1:12" x14ac:dyDescent="0.45">
      <c r="A466" s="25"/>
      <c r="B466" s="25"/>
      <c r="C466" s="25"/>
      <c r="D466" s="77"/>
      <c r="E466" s="24"/>
      <c r="F466" s="25"/>
      <c r="G466" s="25"/>
      <c r="H466" s="25"/>
      <c r="I466" s="25"/>
      <c r="J466" s="25"/>
      <c r="K466" s="11"/>
    </row>
    <row r="467" spans="1:12" hidden="1" x14ac:dyDescent="0.45">
      <c r="A467" s="25"/>
      <c r="B467" s="25"/>
      <c r="C467" s="25"/>
      <c r="D467" s="27"/>
      <c r="E467" s="28">
        <v>1</v>
      </c>
      <c r="F467" s="29">
        <v>0</v>
      </c>
      <c r="G467" s="29">
        <v>0</v>
      </c>
      <c r="H467" s="29">
        <v>0</v>
      </c>
      <c r="I467" s="30">
        <f>OR(E467&lt;&gt;0,F467&lt;&gt;0,G467&lt;&gt;0,H467&lt;&gt;0)*(E467 + (E467 = 0))*(F467 + (F467 = 0))*(G467 + (G467 = 0))*(H467 + (H467 = 0))</f>
        <v>1</v>
      </c>
      <c r="J467" s="23"/>
      <c r="K467" s="11"/>
    </row>
    <row r="468" spans="1:12" ht="6" customHeight="1" x14ac:dyDescent="0.45">
      <c r="A468" s="31"/>
      <c r="B468" s="31"/>
      <c r="C468" s="31"/>
      <c r="D468" s="32"/>
      <c r="E468" s="33"/>
      <c r="F468" s="31"/>
      <c r="G468" s="31"/>
      <c r="H468" s="31"/>
      <c r="I468" s="31"/>
      <c r="J468" s="31"/>
      <c r="K468" s="31"/>
      <c r="L468" s="31"/>
    </row>
    <row r="469" spans="1:12" x14ac:dyDescent="0.45">
      <c r="A469" s="21" t="s">
        <v>61</v>
      </c>
      <c r="B469" s="34" t="s">
        <v>255</v>
      </c>
      <c r="C469" s="23" t="s">
        <v>0</v>
      </c>
      <c r="D469" s="77" t="s">
        <v>257</v>
      </c>
      <c r="E469" s="24"/>
      <c r="F469" s="25"/>
      <c r="G469" s="25"/>
      <c r="H469" s="25"/>
      <c r="I469" s="25"/>
      <c r="J469" s="26">
        <f>I471</f>
        <v>9.6000000000000014</v>
      </c>
      <c r="K469" s="26">
        <v>25.47</v>
      </c>
      <c r="L469" s="26">
        <f>J469*K469</f>
        <v>244.51200000000003</v>
      </c>
    </row>
    <row r="470" spans="1:12" ht="14.25" customHeight="1" x14ac:dyDescent="0.45">
      <c r="A470" s="25"/>
      <c r="B470" s="25"/>
      <c r="C470" s="25"/>
      <c r="D470" s="77"/>
      <c r="E470" s="24"/>
      <c r="F470" s="25"/>
      <c r="G470" s="25"/>
      <c r="H470" s="25"/>
      <c r="I470" s="25"/>
      <c r="J470" s="25"/>
      <c r="K470" s="11"/>
    </row>
    <row r="471" spans="1:12" hidden="1" x14ac:dyDescent="0.45">
      <c r="A471" s="25"/>
      <c r="B471" s="25"/>
      <c r="C471" s="25"/>
      <c r="D471" s="27"/>
      <c r="E471" s="28">
        <v>1</v>
      </c>
      <c r="F471" s="29">
        <v>3.2</v>
      </c>
      <c r="G471" s="29">
        <v>0</v>
      </c>
      <c r="H471" s="29">
        <v>3</v>
      </c>
      <c r="I471" s="30">
        <f>OR(E471&lt;&gt;0,F471&lt;&gt;0,G471&lt;&gt;0,H471&lt;&gt;0)*(E471 + (E471 = 0))*(F471 + (F471 = 0))*(G471 + (G471 = 0))*(H471 + (H471 = 0))</f>
        <v>9.6000000000000014</v>
      </c>
      <c r="J471" s="23"/>
      <c r="K471" s="11"/>
    </row>
    <row r="472" spans="1:12" x14ac:dyDescent="0.45">
      <c r="A472" s="31"/>
      <c r="B472" s="31"/>
      <c r="C472" s="31"/>
      <c r="D472" s="32"/>
      <c r="E472" s="33"/>
      <c r="F472" s="31"/>
      <c r="G472" s="31"/>
      <c r="H472" s="31"/>
      <c r="I472" s="31"/>
      <c r="J472" s="31"/>
      <c r="K472" s="31"/>
      <c r="L472" s="31"/>
    </row>
    <row r="473" spans="1:12" x14ac:dyDescent="0.45">
      <c r="A473" s="36"/>
      <c r="B473" s="36"/>
      <c r="C473" s="36"/>
      <c r="D473" s="53" t="s">
        <v>27</v>
      </c>
      <c r="E473" s="38"/>
      <c r="F473" s="36"/>
      <c r="G473" s="36"/>
      <c r="H473" s="36"/>
      <c r="I473" s="39"/>
      <c r="J473" s="40"/>
      <c r="K473" s="40"/>
      <c r="L473" s="26">
        <f>SUM(L457:L472)</f>
        <v>4504.0320000000002</v>
      </c>
    </row>
    <row r="474" spans="1:12" x14ac:dyDescent="0.45">
      <c r="A474" s="31"/>
      <c r="B474" s="31"/>
      <c r="C474" s="31"/>
      <c r="D474" s="32"/>
      <c r="E474" s="33"/>
      <c r="F474" s="31"/>
      <c r="G474" s="31"/>
      <c r="H474" s="31"/>
      <c r="I474" s="31"/>
      <c r="J474" s="31"/>
      <c r="K474" s="31"/>
      <c r="L474" s="31"/>
    </row>
    <row r="475" spans="1:12" x14ac:dyDescent="0.45">
      <c r="A475" s="25"/>
      <c r="B475" s="25"/>
      <c r="C475" s="25"/>
      <c r="D475" s="27"/>
      <c r="E475" s="24"/>
      <c r="F475" s="25"/>
      <c r="G475" s="25"/>
      <c r="H475" s="25"/>
      <c r="I475" s="25"/>
      <c r="J475" s="25"/>
      <c r="K475" s="11"/>
    </row>
    <row r="476" spans="1:12" s="6" customFormat="1" ht="15" customHeight="1" x14ac:dyDescent="0.35">
      <c r="A476" s="36"/>
      <c r="B476" s="36"/>
      <c r="C476" s="36"/>
      <c r="D476" s="36"/>
      <c r="E476" s="36"/>
      <c r="F476" s="36"/>
      <c r="G476" s="36"/>
      <c r="H476" s="36"/>
      <c r="I476" s="36"/>
      <c r="J476" s="36"/>
      <c r="K476" s="11"/>
    </row>
    <row r="477" spans="1:12" x14ac:dyDescent="0.45">
      <c r="A477" s="78" t="s">
        <v>343</v>
      </c>
      <c r="B477" s="78"/>
      <c r="C477" s="45" t="s">
        <v>8</v>
      </c>
      <c r="D477" s="78" t="s">
        <v>79</v>
      </c>
      <c r="E477" s="78"/>
      <c r="F477" s="46"/>
      <c r="G477" s="46"/>
      <c r="H477" s="46"/>
      <c r="I477" s="46"/>
      <c r="J477" s="47"/>
      <c r="K477" s="47"/>
      <c r="L477" s="47"/>
    </row>
    <row r="478" spans="1:12" x14ac:dyDescent="0.45">
      <c r="A478" s="21" t="s">
        <v>58</v>
      </c>
      <c r="B478" s="34"/>
      <c r="C478" s="23" t="s">
        <v>1</v>
      </c>
      <c r="D478" s="77" t="s">
        <v>583</v>
      </c>
      <c r="E478" s="24"/>
      <c r="F478" s="25"/>
      <c r="G478" s="25"/>
      <c r="H478" s="25"/>
      <c r="I478" s="25"/>
      <c r="J478" s="26">
        <f>I480</f>
        <v>1</v>
      </c>
      <c r="K478" s="26">
        <v>1820</v>
      </c>
      <c r="L478" s="26">
        <f>J478*K478</f>
        <v>1820</v>
      </c>
    </row>
    <row r="479" spans="1:12" ht="95.25" customHeight="1" x14ac:dyDescent="0.45">
      <c r="A479" s="25"/>
      <c r="B479" s="25"/>
      <c r="C479" s="25"/>
      <c r="D479" s="77"/>
      <c r="E479" s="24"/>
      <c r="F479" s="25"/>
      <c r="G479" s="25"/>
      <c r="H479" s="25"/>
      <c r="I479" s="25"/>
      <c r="J479" s="25"/>
      <c r="K479" s="11"/>
    </row>
    <row r="480" spans="1:12" hidden="1" x14ac:dyDescent="0.45">
      <c r="A480" s="25"/>
      <c r="B480" s="25"/>
      <c r="C480" s="25"/>
      <c r="D480" s="27"/>
      <c r="E480" s="28">
        <v>1</v>
      </c>
      <c r="F480" s="29">
        <v>0</v>
      </c>
      <c r="G480" s="29">
        <v>0</v>
      </c>
      <c r="H480" s="29">
        <v>0</v>
      </c>
      <c r="I480" s="30">
        <f>OR(E480&lt;&gt;0,F480&lt;&gt;0,G480&lt;&gt;0,H480&lt;&gt;0)*(E480 + (E480 = 0))*(F480 + (F480 = 0))*(G480 + (G480 = 0))*(H480 + (H480 = 0))</f>
        <v>1</v>
      </c>
      <c r="J480" s="23"/>
      <c r="K480" s="11"/>
    </row>
    <row r="481" spans="1:12" ht="6" customHeight="1" x14ac:dyDescent="0.45">
      <c r="A481" s="31"/>
      <c r="B481" s="31"/>
      <c r="C481" s="31"/>
      <c r="D481" s="32"/>
      <c r="E481" s="33"/>
      <c r="F481" s="31"/>
      <c r="G481" s="31"/>
      <c r="H481" s="31"/>
      <c r="I481" s="31"/>
      <c r="J481" s="31"/>
      <c r="K481" s="31"/>
      <c r="L481" s="31"/>
    </row>
    <row r="482" spans="1:12" x14ac:dyDescent="0.45">
      <c r="A482" s="21" t="s">
        <v>59</v>
      </c>
      <c r="B482" s="34" t="s">
        <v>166</v>
      </c>
      <c r="C482" s="23" t="s">
        <v>0</v>
      </c>
      <c r="D482" s="77" t="s">
        <v>254</v>
      </c>
      <c r="E482" s="24"/>
      <c r="F482" s="25"/>
      <c r="G482" s="25"/>
      <c r="H482" s="25"/>
      <c r="I482" s="25"/>
      <c r="J482" s="26">
        <f>I484</f>
        <v>19.200000000000003</v>
      </c>
      <c r="K482" s="26">
        <v>27.2</v>
      </c>
      <c r="L482" s="26">
        <f>J482*K482</f>
        <v>522.24</v>
      </c>
    </row>
    <row r="483" spans="1:12" ht="41.25" customHeight="1" x14ac:dyDescent="0.45">
      <c r="A483" s="25"/>
      <c r="B483" s="25"/>
      <c r="C483" s="25"/>
      <c r="D483" s="77"/>
      <c r="E483" s="24"/>
      <c r="F483" s="25"/>
      <c r="G483" s="25"/>
      <c r="H483" s="25"/>
      <c r="I483" s="25"/>
      <c r="J483" s="25"/>
      <c r="K483" s="11"/>
    </row>
    <row r="484" spans="1:12" hidden="1" x14ac:dyDescent="0.45">
      <c r="A484" s="25"/>
      <c r="B484" s="25"/>
      <c r="C484" s="25"/>
      <c r="D484" s="27"/>
      <c r="E484" s="28">
        <v>2</v>
      </c>
      <c r="F484" s="29">
        <v>3.2</v>
      </c>
      <c r="G484" s="29">
        <v>0</v>
      </c>
      <c r="H484" s="29">
        <v>3</v>
      </c>
      <c r="I484" s="30">
        <f>OR(E484&lt;&gt;0,F484&lt;&gt;0,G484&lt;&gt;0,H484&lt;&gt;0)*(E484 + (E484 = 0))*(F484 + (F484 = 0))*(G484 + (G484 = 0))*(H484 + (H484 = 0))</f>
        <v>19.200000000000003</v>
      </c>
      <c r="J484" s="23"/>
      <c r="K484" s="11"/>
    </row>
    <row r="485" spans="1:12" ht="6" customHeight="1" x14ac:dyDescent="0.45">
      <c r="A485" s="31"/>
      <c r="B485" s="31"/>
      <c r="C485" s="31"/>
      <c r="D485" s="32"/>
      <c r="E485" s="33"/>
      <c r="F485" s="31"/>
      <c r="G485" s="31"/>
      <c r="H485" s="31"/>
      <c r="I485" s="31"/>
      <c r="J485" s="31"/>
      <c r="K485" s="31"/>
      <c r="L485" s="31"/>
    </row>
    <row r="486" spans="1:12" x14ac:dyDescent="0.45">
      <c r="A486" s="21" t="s">
        <v>60</v>
      </c>
      <c r="B486" s="34" t="s">
        <v>470</v>
      </c>
      <c r="C486" s="23" t="s">
        <v>0</v>
      </c>
      <c r="D486" s="77" t="s">
        <v>471</v>
      </c>
      <c r="E486" s="24"/>
      <c r="F486" s="25"/>
      <c r="G486" s="25"/>
      <c r="H486" s="25"/>
      <c r="I486" s="25"/>
      <c r="J486" s="26">
        <f>SUM(I488:I489)</f>
        <v>24.66</v>
      </c>
      <c r="K486" s="26">
        <v>20.77</v>
      </c>
      <c r="L486" s="26">
        <f>J486*K486</f>
        <v>512.18819999999994</v>
      </c>
    </row>
    <row r="487" spans="1:12" ht="41.25" customHeight="1" x14ac:dyDescent="0.45">
      <c r="A487" s="25"/>
      <c r="B487" s="25"/>
      <c r="C487" s="25"/>
      <c r="D487" s="77"/>
      <c r="E487" s="24"/>
      <c r="F487" s="25"/>
      <c r="G487" s="25"/>
      <c r="H487" s="25"/>
      <c r="I487" s="25"/>
      <c r="J487" s="25"/>
      <c r="K487" s="11"/>
    </row>
    <row r="488" spans="1:12" hidden="1" x14ac:dyDescent="0.45">
      <c r="A488" s="25"/>
      <c r="B488" s="25"/>
      <c r="C488" s="25"/>
      <c r="D488" s="42" t="s">
        <v>472</v>
      </c>
      <c r="E488" s="28">
        <v>1</v>
      </c>
      <c r="F488" s="29">
        <v>22</v>
      </c>
      <c r="G488" s="29">
        <v>0.78</v>
      </c>
      <c r="H488" s="29">
        <v>0</v>
      </c>
      <c r="I488" s="30">
        <f>OR(E488&lt;&gt;0,F488&lt;&gt;0,G488&lt;&gt;0,H488&lt;&gt;0)*(E488 + (E488 = 0))*(F488 + (F488 = 0))*(G488 + (G488 = 0))*(H488 + (H488 = 0))</f>
        <v>17.16</v>
      </c>
      <c r="J488" s="23"/>
      <c r="K488" s="11">
        <v>20.77</v>
      </c>
    </row>
    <row r="489" spans="1:12" hidden="1" x14ac:dyDescent="0.45">
      <c r="A489" s="25"/>
      <c r="B489" s="25"/>
      <c r="C489" s="25"/>
      <c r="D489" s="42"/>
      <c r="E489" s="28">
        <v>1</v>
      </c>
      <c r="F489" s="29">
        <v>25</v>
      </c>
      <c r="G489" s="29">
        <v>0.3</v>
      </c>
      <c r="H489" s="29">
        <v>0</v>
      </c>
      <c r="I489" s="30">
        <f>OR(E489&lt;&gt;0,F489&lt;&gt;0,G489&lt;&gt;0,H489&lt;&gt;0)*(E489 + (E489 = 0))*(F489 + (F489 = 0))*(G489 + (G489 = 0))*(H489 + (H489 = 0))</f>
        <v>7.5</v>
      </c>
      <c r="J489" s="23"/>
      <c r="K489" s="11"/>
    </row>
    <row r="490" spans="1:12" ht="6" customHeight="1" x14ac:dyDescent="0.45">
      <c r="A490" s="31"/>
      <c r="B490" s="31"/>
      <c r="C490" s="31"/>
      <c r="D490" s="32"/>
      <c r="E490" s="33"/>
      <c r="F490" s="31"/>
      <c r="G490" s="31"/>
      <c r="H490" s="31"/>
      <c r="I490" s="31"/>
      <c r="J490" s="31"/>
      <c r="K490" s="31"/>
      <c r="L490" s="31"/>
    </row>
    <row r="491" spans="1:12" x14ac:dyDescent="0.45">
      <c r="A491" s="21" t="s">
        <v>61</v>
      </c>
      <c r="B491" s="34" t="s">
        <v>473</v>
      </c>
      <c r="C491" s="23" t="s">
        <v>474</v>
      </c>
      <c r="D491" s="77" t="s">
        <v>477</v>
      </c>
      <c r="E491" s="24"/>
      <c r="F491" s="25"/>
      <c r="G491" s="25"/>
      <c r="H491" s="25"/>
      <c r="I491" s="25"/>
      <c r="J491" s="26">
        <f>SUM(I493:I494)</f>
        <v>310.99199999999996</v>
      </c>
      <c r="K491" s="26">
        <v>6.3</v>
      </c>
      <c r="L491" s="26">
        <f>J491*K491</f>
        <v>1959.2495999999996</v>
      </c>
    </row>
    <row r="492" spans="1:12" ht="45" customHeight="1" x14ac:dyDescent="0.45">
      <c r="A492" s="25"/>
      <c r="B492" s="25"/>
      <c r="C492" s="25"/>
      <c r="D492" s="77"/>
      <c r="E492" s="24"/>
      <c r="F492" s="25"/>
      <c r="G492" s="25"/>
      <c r="H492" s="72"/>
      <c r="I492" s="25"/>
      <c r="J492" s="25"/>
      <c r="K492" s="11"/>
    </row>
    <row r="493" spans="1:12" hidden="1" x14ac:dyDescent="0.45">
      <c r="A493" s="25"/>
      <c r="B493" s="25"/>
      <c r="C493" s="25"/>
      <c r="D493" s="42" t="s">
        <v>475</v>
      </c>
      <c r="E493" s="28">
        <v>22</v>
      </c>
      <c r="F493" s="29">
        <v>0.9</v>
      </c>
      <c r="G493" s="29">
        <v>0</v>
      </c>
      <c r="H493" s="29">
        <v>11.78</v>
      </c>
      <c r="I493" s="30">
        <f>OR(E493&lt;&gt;0,F493&lt;&gt;0,G493&lt;&gt;0,H493&lt;&gt;0)*(E493 + (E493 = 0))*(F493 + (F493 = 0))*(G493 + (G493 = 0))*(H493 + (H493 = 0))</f>
        <v>233.244</v>
      </c>
      <c r="J493" s="23"/>
      <c r="K493" s="11">
        <v>6.3</v>
      </c>
    </row>
    <row r="494" spans="1:12" hidden="1" x14ac:dyDescent="0.45">
      <c r="A494" s="25"/>
      <c r="B494" s="25"/>
      <c r="C494" s="25"/>
      <c r="D494" s="42"/>
      <c r="E494" s="28">
        <v>22</v>
      </c>
      <c r="F494" s="29">
        <v>0.3</v>
      </c>
      <c r="G494" s="29">
        <v>0</v>
      </c>
      <c r="H494" s="29">
        <v>11.78</v>
      </c>
      <c r="I494" s="30">
        <f>OR(E494&lt;&gt;0,F494&lt;&gt;0,G494&lt;&gt;0,H494&lt;&gt;0)*(E494 + (E494 = 0))*(F494 + (F494 = 0))*(G494 + (G494 = 0))*(H494 + (H494 = 0))</f>
        <v>77.74799999999999</v>
      </c>
      <c r="J494" s="23"/>
      <c r="K494" s="11"/>
    </row>
    <row r="495" spans="1:12" x14ac:dyDescent="0.45">
      <c r="A495" s="31"/>
      <c r="B495" s="31"/>
      <c r="C495" s="31"/>
      <c r="D495" s="32"/>
      <c r="E495" s="33"/>
      <c r="F495" s="31"/>
      <c r="G495" s="31"/>
      <c r="H495" s="31"/>
      <c r="I495" s="31"/>
      <c r="J495" s="31"/>
      <c r="K495" s="31"/>
      <c r="L495" s="31"/>
    </row>
    <row r="496" spans="1:12" x14ac:dyDescent="0.45">
      <c r="A496" s="36"/>
      <c r="B496" s="36"/>
      <c r="C496" s="36"/>
      <c r="D496" s="53" t="s">
        <v>80</v>
      </c>
      <c r="E496" s="38"/>
      <c r="F496" s="36"/>
      <c r="G496" s="36"/>
      <c r="H496" s="36"/>
      <c r="I496" s="39"/>
      <c r="J496" s="40"/>
      <c r="K496" s="40"/>
      <c r="L496" s="26">
        <f>SUM(L478:L495)</f>
        <v>4813.6777999999995</v>
      </c>
    </row>
    <row r="497" spans="1:12" x14ac:dyDescent="0.45">
      <c r="A497" s="31"/>
      <c r="B497" s="31"/>
      <c r="C497" s="31"/>
      <c r="D497" s="32"/>
      <c r="E497" s="33"/>
      <c r="F497" s="31"/>
      <c r="G497" s="31"/>
      <c r="H497" s="31"/>
      <c r="I497" s="31"/>
      <c r="J497" s="31"/>
      <c r="K497" s="31"/>
      <c r="L497" s="31"/>
    </row>
    <row r="498" spans="1:12" x14ac:dyDescent="0.45">
      <c r="A498" s="25"/>
      <c r="B498" s="25"/>
      <c r="C498" s="25"/>
      <c r="D498" s="27"/>
      <c r="E498" s="24"/>
      <c r="F498" s="25"/>
      <c r="G498" s="25"/>
      <c r="H498" s="25"/>
      <c r="I498" s="25"/>
      <c r="J498" s="25"/>
      <c r="K498" s="11"/>
    </row>
    <row r="499" spans="1:12" s="6" customFormat="1" ht="15" customHeight="1" x14ac:dyDescent="0.35">
      <c r="A499" s="36"/>
      <c r="B499" s="36"/>
      <c r="C499" s="36"/>
      <c r="D499" s="36"/>
      <c r="E499" s="36"/>
      <c r="F499" s="36"/>
      <c r="G499" s="36"/>
      <c r="H499" s="36"/>
      <c r="I499" s="36"/>
      <c r="J499" s="36"/>
      <c r="K499" s="11"/>
    </row>
    <row r="500" spans="1:12" x14ac:dyDescent="0.45">
      <c r="A500" s="78" t="s">
        <v>609</v>
      </c>
      <c r="B500" s="78"/>
      <c r="C500" s="16" t="s">
        <v>8</v>
      </c>
      <c r="D500" s="78" t="s">
        <v>13</v>
      </c>
      <c r="E500" s="78"/>
      <c r="F500" s="19"/>
      <c r="G500" s="19"/>
      <c r="H500" s="19"/>
      <c r="I500" s="19"/>
      <c r="J500" s="20"/>
      <c r="K500" s="20"/>
      <c r="L500" s="20"/>
    </row>
    <row r="501" spans="1:12" x14ac:dyDescent="0.45">
      <c r="A501" s="21" t="s">
        <v>58</v>
      </c>
      <c r="B501" s="22" t="s">
        <v>159</v>
      </c>
      <c r="C501" s="23" t="s">
        <v>1</v>
      </c>
      <c r="D501" s="77" t="s">
        <v>160</v>
      </c>
      <c r="E501" s="24"/>
      <c r="F501" s="25"/>
      <c r="G501" s="25"/>
      <c r="H501" s="25"/>
      <c r="I501" s="25"/>
      <c r="J501" s="26">
        <v>6</v>
      </c>
      <c r="K501" s="26">
        <v>682.81</v>
      </c>
      <c r="L501" s="26">
        <f>J501*K501</f>
        <v>4096.8599999999997</v>
      </c>
    </row>
    <row r="502" spans="1:12" ht="81" customHeight="1" x14ac:dyDescent="0.45">
      <c r="A502" s="25"/>
      <c r="B502" s="25"/>
      <c r="C502" s="25"/>
      <c r="D502" s="77"/>
      <c r="E502" s="24"/>
      <c r="F502" s="25"/>
      <c r="G502" s="25"/>
      <c r="H502" s="25"/>
      <c r="I502" s="25"/>
      <c r="J502" s="25"/>
      <c r="K502" s="11"/>
    </row>
    <row r="503" spans="1:12" hidden="1" x14ac:dyDescent="0.45">
      <c r="A503" s="25"/>
      <c r="B503" s="25"/>
      <c r="C503" s="25"/>
      <c r="D503" s="27"/>
      <c r="E503" s="28">
        <v>4</v>
      </c>
      <c r="F503" s="29">
        <v>0</v>
      </c>
      <c r="G503" s="29">
        <v>0</v>
      </c>
      <c r="H503" s="29">
        <v>0</v>
      </c>
      <c r="I503" s="30">
        <f>OR(E503&lt;&gt;0,F503&lt;&gt;0,G503&lt;&gt;0,H503&lt;&gt;0)*(E503 + (E503 = 0))*(F503 + (F503 = 0))*(G503 + (G503 = 0))*(H503 + (H503 = 0))</f>
        <v>4</v>
      </c>
      <c r="J503" s="23"/>
      <c r="K503" s="11"/>
    </row>
    <row r="504" spans="1:12" ht="6" customHeight="1" x14ac:dyDescent="0.45">
      <c r="A504" s="31"/>
      <c r="B504" s="31"/>
      <c r="C504" s="31"/>
      <c r="D504" s="32"/>
      <c r="E504" s="33"/>
      <c r="F504" s="31"/>
      <c r="G504" s="31"/>
      <c r="H504" s="31"/>
      <c r="I504" s="31"/>
      <c r="J504" s="31"/>
      <c r="K504" s="31"/>
      <c r="L504" s="31"/>
    </row>
    <row r="505" spans="1:12" x14ac:dyDescent="0.45">
      <c r="A505" s="21" t="s">
        <v>60</v>
      </c>
      <c r="B505" s="34" t="s">
        <v>47</v>
      </c>
      <c r="C505" s="23" t="s">
        <v>1</v>
      </c>
      <c r="D505" s="77" t="s">
        <v>161</v>
      </c>
      <c r="E505" s="24"/>
      <c r="F505" s="25"/>
      <c r="G505" s="25"/>
      <c r="H505" s="25"/>
      <c r="I505" s="25"/>
      <c r="J505" s="26">
        <f>I507</f>
        <v>3</v>
      </c>
      <c r="K505" s="26">
        <v>255.14</v>
      </c>
      <c r="L505" s="26">
        <f>J505*K505</f>
        <v>765.42</v>
      </c>
    </row>
    <row r="506" spans="1:12" ht="43.5" customHeight="1" x14ac:dyDescent="0.45">
      <c r="A506" s="25"/>
      <c r="B506" s="25"/>
      <c r="C506" s="25"/>
      <c r="D506" s="77"/>
      <c r="E506" s="24"/>
      <c r="F506" s="25"/>
      <c r="G506" s="25"/>
      <c r="H506" s="25"/>
      <c r="I506" s="25"/>
      <c r="J506" s="25"/>
      <c r="K506" s="11"/>
    </row>
    <row r="507" spans="1:12" hidden="1" x14ac:dyDescent="0.45">
      <c r="A507" s="25"/>
      <c r="B507" s="25"/>
      <c r="C507" s="25"/>
      <c r="D507" s="27"/>
      <c r="E507" s="28">
        <v>3</v>
      </c>
      <c r="F507" s="29">
        <v>0</v>
      </c>
      <c r="G507" s="29">
        <v>0</v>
      </c>
      <c r="H507" s="29">
        <v>0</v>
      </c>
      <c r="I507" s="30">
        <f>OR(E507&lt;&gt;0,F507&lt;&gt;0,G507&lt;&gt;0,H507&lt;&gt;0)*(E507 + (E507 = 0))*(F507 + (F507 = 0))*(G507 + (G507 = 0))*(H507 + (H507 = 0))</f>
        <v>3</v>
      </c>
      <c r="J507" s="23"/>
      <c r="K507" s="11"/>
    </row>
    <row r="508" spans="1:12" ht="6" customHeight="1" x14ac:dyDescent="0.45">
      <c r="A508" s="31"/>
      <c r="B508" s="31"/>
      <c r="C508" s="31"/>
      <c r="D508" s="32"/>
      <c r="E508" s="33"/>
      <c r="F508" s="31"/>
      <c r="G508" s="31"/>
      <c r="H508" s="31"/>
      <c r="I508" s="31"/>
      <c r="J508" s="31"/>
      <c r="K508" s="31"/>
      <c r="L508" s="31"/>
    </row>
    <row r="509" spans="1:12" x14ac:dyDescent="0.45">
      <c r="A509" s="21" t="s">
        <v>61</v>
      </c>
      <c r="B509" s="34"/>
      <c r="C509" s="23" t="s">
        <v>1</v>
      </c>
      <c r="D509" s="77" t="s">
        <v>511</v>
      </c>
      <c r="E509" s="24"/>
      <c r="F509" s="25"/>
      <c r="G509" s="25"/>
      <c r="H509" s="25"/>
      <c r="I509" s="25"/>
      <c r="J509" s="26">
        <v>1</v>
      </c>
      <c r="K509" s="26">
        <v>250</v>
      </c>
      <c r="L509" s="26">
        <f>J509*K509</f>
        <v>250</v>
      </c>
    </row>
    <row r="510" spans="1:12" ht="41.25" customHeight="1" x14ac:dyDescent="0.45">
      <c r="A510" s="25"/>
      <c r="B510" s="25"/>
      <c r="C510" s="25"/>
      <c r="D510" s="77"/>
      <c r="E510" s="24"/>
      <c r="F510" s="25"/>
      <c r="G510" s="25"/>
      <c r="H510" s="25"/>
      <c r="I510" s="25"/>
      <c r="J510" s="25"/>
      <c r="K510" s="11"/>
    </row>
    <row r="511" spans="1:12" hidden="1" x14ac:dyDescent="0.45">
      <c r="A511" s="25"/>
      <c r="B511" s="25"/>
      <c r="C511" s="25"/>
      <c r="D511" s="27"/>
      <c r="E511" s="28">
        <v>1</v>
      </c>
      <c r="F511" s="29">
        <v>0</v>
      </c>
      <c r="G511" s="29">
        <v>0</v>
      </c>
      <c r="H511" s="29">
        <v>0</v>
      </c>
      <c r="I511" s="30">
        <f>OR(E511&lt;&gt;0,F511&lt;&gt;0,G511&lt;&gt;0,H511&lt;&gt;0)*(E511 + (E511 = 0))*(F511 + (F511 = 0))*(G511 + (G511 = 0))*(H511 + (H511 = 0))</f>
        <v>1</v>
      </c>
      <c r="J511" s="25"/>
      <c r="K511" s="11">
        <v>250</v>
      </c>
    </row>
    <row r="512" spans="1:12" ht="6" customHeight="1" x14ac:dyDescent="0.45">
      <c r="A512" s="31"/>
      <c r="B512" s="31"/>
      <c r="C512" s="31"/>
      <c r="D512" s="32"/>
      <c r="E512" s="33"/>
      <c r="F512" s="31"/>
      <c r="G512" s="31"/>
      <c r="H512" s="31"/>
      <c r="I512" s="31"/>
      <c r="J512" s="31"/>
      <c r="K512" s="31"/>
      <c r="L512" s="31"/>
    </row>
    <row r="513" spans="1:12" x14ac:dyDescent="0.45">
      <c r="A513" s="21" t="s">
        <v>62</v>
      </c>
      <c r="B513" s="34"/>
      <c r="C513" s="23" t="s">
        <v>1</v>
      </c>
      <c r="D513" s="77" t="s">
        <v>576</v>
      </c>
      <c r="E513" s="24"/>
      <c r="F513" s="25"/>
      <c r="G513" s="25"/>
      <c r="H513" s="25"/>
      <c r="I513" s="25"/>
      <c r="J513" s="26">
        <f>I515</f>
        <v>1</v>
      </c>
      <c r="K513" s="26">
        <v>250</v>
      </c>
      <c r="L513" s="26">
        <f>J513*K513</f>
        <v>250</v>
      </c>
    </row>
    <row r="514" spans="1:12" ht="29.65" customHeight="1" x14ac:dyDescent="0.45">
      <c r="A514" s="25"/>
      <c r="B514" s="25"/>
      <c r="C514" s="25"/>
      <c r="D514" s="77"/>
      <c r="E514" s="24"/>
      <c r="F514" s="25"/>
      <c r="G514" s="25"/>
      <c r="H514" s="25"/>
      <c r="I514" s="25"/>
      <c r="J514" s="25"/>
      <c r="K514" s="11"/>
    </row>
    <row r="515" spans="1:12" hidden="1" x14ac:dyDescent="0.45">
      <c r="A515" s="25"/>
      <c r="B515" s="25"/>
      <c r="C515" s="25"/>
      <c r="D515" s="27"/>
      <c r="E515" s="28">
        <v>1</v>
      </c>
      <c r="F515" s="29">
        <v>0</v>
      </c>
      <c r="G515" s="29">
        <v>0</v>
      </c>
      <c r="H515" s="29">
        <v>0</v>
      </c>
      <c r="I515" s="30">
        <f>OR(E515&lt;&gt;0,F515&lt;&gt;0,G515&lt;&gt;0,H515&lt;&gt;0)*(E515 + (E515 = 0))*(F515 + (F515 = 0))*(G515 + (G515 = 0))*(H515 + (H515 = 0))</f>
        <v>1</v>
      </c>
      <c r="J515" s="25"/>
      <c r="K515" s="11">
        <v>250</v>
      </c>
    </row>
    <row r="516" spans="1:12" ht="6" customHeight="1" x14ac:dyDescent="0.45">
      <c r="A516" s="31"/>
      <c r="B516" s="31"/>
      <c r="C516" s="31"/>
      <c r="D516" s="32"/>
      <c r="E516" s="33"/>
      <c r="F516" s="31"/>
      <c r="G516" s="31"/>
      <c r="H516" s="31"/>
      <c r="I516" s="31"/>
      <c r="J516" s="31"/>
      <c r="K516" s="31"/>
      <c r="L516" s="31"/>
    </row>
    <row r="517" spans="1:12" hidden="1" x14ac:dyDescent="0.45">
      <c r="A517" s="21" t="s">
        <v>61</v>
      </c>
      <c r="B517" s="34" t="s">
        <v>162</v>
      </c>
      <c r="C517" s="23" t="s">
        <v>1</v>
      </c>
      <c r="D517" s="77" t="s">
        <v>163</v>
      </c>
      <c r="E517" s="24"/>
      <c r="F517" s="25"/>
      <c r="G517" s="25"/>
      <c r="H517" s="25"/>
      <c r="I517" s="25"/>
      <c r="J517" s="26">
        <f>I519</f>
        <v>1</v>
      </c>
      <c r="K517" s="11"/>
    </row>
    <row r="518" spans="1:12" ht="41.25" hidden="1" customHeight="1" x14ac:dyDescent="0.45">
      <c r="A518" s="25"/>
      <c r="B518" s="25"/>
      <c r="C518" s="25"/>
      <c r="D518" s="77"/>
      <c r="E518" s="24"/>
      <c r="F518" s="25"/>
      <c r="G518" s="25"/>
      <c r="H518" s="25"/>
      <c r="I518" s="25"/>
      <c r="J518" s="25"/>
      <c r="K518" s="11"/>
    </row>
    <row r="519" spans="1:12" hidden="1" x14ac:dyDescent="0.45">
      <c r="A519" s="25"/>
      <c r="B519" s="25"/>
      <c r="C519" s="25"/>
      <c r="D519" s="27"/>
      <c r="E519" s="28">
        <v>1</v>
      </c>
      <c r="F519" s="29">
        <v>0</v>
      </c>
      <c r="G519" s="29">
        <v>0</v>
      </c>
      <c r="H519" s="29">
        <v>0</v>
      </c>
      <c r="I519" s="30">
        <f>OR(E519&lt;&gt;0,F519&lt;&gt;0,G519&lt;&gt;0,H519&lt;&gt;0)*(E519 + (E519 = 0))*(F519 + (F519 = 0))*(G519 + (G519 = 0))*(H519 + (H519 = 0))</f>
        <v>1</v>
      </c>
      <c r="J519" s="23"/>
      <c r="K519" s="11" t="s">
        <v>164</v>
      </c>
    </row>
    <row r="520" spans="1:12" ht="6" hidden="1" customHeight="1" x14ac:dyDescent="0.45">
      <c r="A520" s="31"/>
      <c r="B520" s="31"/>
      <c r="C520" s="31"/>
      <c r="D520" s="32"/>
      <c r="E520" s="33"/>
      <c r="F520" s="31"/>
      <c r="G520" s="31"/>
      <c r="H520" s="31"/>
      <c r="I520" s="31"/>
      <c r="J520" s="31"/>
      <c r="K520" s="11"/>
    </row>
    <row r="521" spans="1:12" x14ac:dyDescent="0.45">
      <c r="A521" s="21" t="s">
        <v>63</v>
      </c>
      <c r="B521" s="34"/>
      <c r="C521" s="23" t="s">
        <v>1</v>
      </c>
      <c r="D521" s="77" t="s">
        <v>577</v>
      </c>
      <c r="E521" s="24"/>
      <c r="F521" s="25"/>
      <c r="G521" s="25"/>
      <c r="H521" s="25"/>
      <c r="I521" s="25"/>
      <c r="J521" s="26">
        <f>I523</f>
        <v>3</v>
      </c>
      <c r="K521" s="26">
        <v>180</v>
      </c>
      <c r="L521" s="26">
        <f>J521*K521</f>
        <v>540</v>
      </c>
    </row>
    <row r="522" spans="1:12" ht="39.4" customHeight="1" x14ac:dyDescent="0.45">
      <c r="A522" s="25"/>
      <c r="B522" s="25"/>
      <c r="C522" s="25"/>
      <c r="D522" s="77"/>
      <c r="E522" s="24"/>
      <c r="F522" s="25"/>
      <c r="G522" s="25"/>
      <c r="H522" s="25"/>
      <c r="I522" s="25"/>
      <c r="J522" s="25"/>
      <c r="K522" s="11"/>
    </row>
    <row r="523" spans="1:12" hidden="1" x14ac:dyDescent="0.45">
      <c r="A523" s="25"/>
      <c r="B523" s="25"/>
      <c r="C523" s="25"/>
      <c r="D523" s="27"/>
      <c r="E523" s="28">
        <v>3</v>
      </c>
      <c r="F523" s="29">
        <v>0</v>
      </c>
      <c r="G523" s="29">
        <v>0</v>
      </c>
      <c r="H523" s="29">
        <v>0</v>
      </c>
      <c r="I523" s="30">
        <f>OR(E523&lt;&gt;0,F523&lt;&gt;0,G523&lt;&gt;0,H523&lt;&gt;0)*(E523 + (E523 = 0))*(F523 + (F523 = 0))*(G523 + (G523 = 0))*(H523 + (H523 = 0))</f>
        <v>3</v>
      </c>
      <c r="J523" s="25"/>
      <c r="K523" s="11">
        <v>250</v>
      </c>
    </row>
    <row r="524" spans="1:12" ht="6" customHeight="1" x14ac:dyDescent="0.45">
      <c r="A524" s="31"/>
      <c r="B524" s="31"/>
      <c r="C524" s="31"/>
      <c r="D524" s="32"/>
      <c r="E524" s="33"/>
      <c r="F524" s="31"/>
      <c r="G524" s="31"/>
      <c r="H524" s="31"/>
      <c r="I524" s="31"/>
      <c r="J524" s="31"/>
      <c r="K524" s="31"/>
      <c r="L524" s="31"/>
    </row>
    <row r="525" spans="1:12" x14ac:dyDescent="0.45">
      <c r="A525" s="21" t="s">
        <v>64</v>
      </c>
      <c r="B525" s="34"/>
      <c r="C525" s="23" t="s">
        <v>1</v>
      </c>
      <c r="D525" s="77" t="s">
        <v>492</v>
      </c>
      <c r="E525" s="24"/>
      <c r="F525" s="25"/>
      <c r="G525" s="25"/>
      <c r="H525" s="25"/>
      <c r="I525" s="25"/>
      <c r="J525" s="26">
        <f>I527</f>
        <v>1</v>
      </c>
      <c r="K525" s="26">
        <v>5400</v>
      </c>
      <c r="L525" s="26">
        <f>J525*K525</f>
        <v>5400</v>
      </c>
    </row>
    <row r="526" spans="1:12" ht="15.75" customHeight="1" x14ac:dyDescent="0.45">
      <c r="A526" s="25"/>
      <c r="B526" s="25"/>
      <c r="C526" s="25"/>
      <c r="D526" s="77"/>
      <c r="E526" s="24"/>
      <c r="F526" s="25"/>
      <c r="G526" s="25"/>
      <c r="H526" s="25"/>
      <c r="I526" s="25"/>
      <c r="J526" s="25"/>
      <c r="K526" s="11"/>
    </row>
    <row r="527" spans="1:12" hidden="1" x14ac:dyDescent="0.45">
      <c r="A527" s="25"/>
      <c r="B527" s="25"/>
      <c r="C527" s="25"/>
      <c r="D527" s="27"/>
      <c r="E527" s="28">
        <v>1</v>
      </c>
      <c r="F527" s="29">
        <v>0</v>
      </c>
      <c r="G527" s="29">
        <v>0</v>
      </c>
      <c r="H527" s="29">
        <v>0</v>
      </c>
      <c r="I527" s="30">
        <f>OR(E527&lt;&gt;0,F527&lt;&gt;0,G527&lt;&gt;0,H527&lt;&gt;0)*(E527 + (E527 = 0))*(F527 + (F527 = 0))*(G527 + (G527 = 0))*(H527 + (H527 = 0))</f>
        <v>1</v>
      </c>
      <c r="J527" s="25"/>
      <c r="K527" s="11"/>
    </row>
    <row r="528" spans="1:12" ht="6" customHeight="1" x14ac:dyDescent="0.45">
      <c r="A528" s="31"/>
      <c r="B528" s="31"/>
      <c r="C528" s="31"/>
      <c r="D528" s="32"/>
      <c r="E528" s="33"/>
      <c r="F528" s="31"/>
      <c r="G528" s="31"/>
      <c r="H528" s="31"/>
      <c r="I528" s="31"/>
      <c r="J528" s="31"/>
      <c r="K528" s="31"/>
      <c r="L528" s="31"/>
    </row>
    <row r="529" spans="1:12" ht="15" customHeight="1" x14ac:dyDescent="0.45">
      <c r="A529" s="21" t="s">
        <v>65</v>
      </c>
      <c r="B529" s="22" t="s">
        <v>165</v>
      </c>
      <c r="C529" s="23" t="s">
        <v>2</v>
      </c>
      <c r="D529" s="76" t="s">
        <v>495</v>
      </c>
      <c r="E529" s="24"/>
      <c r="F529" s="25"/>
      <c r="G529" s="25"/>
      <c r="H529" s="25"/>
      <c r="I529" s="25"/>
      <c r="J529" s="26">
        <v>87.2</v>
      </c>
      <c r="K529" s="26">
        <v>195.42</v>
      </c>
      <c r="L529" s="26">
        <f>J529*K529</f>
        <v>17040.624</v>
      </c>
    </row>
    <row r="530" spans="1:12" ht="78" customHeight="1" x14ac:dyDescent="0.45">
      <c r="A530" s="25"/>
      <c r="B530" s="25"/>
      <c r="C530" s="25"/>
      <c r="D530" s="76"/>
      <c r="E530" s="24"/>
      <c r="F530" s="25"/>
      <c r="G530" s="25"/>
      <c r="H530" s="25"/>
      <c r="I530" s="25"/>
      <c r="J530" s="25"/>
      <c r="K530" s="11"/>
    </row>
    <row r="531" spans="1:12" hidden="1" x14ac:dyDescent="0.45">
      <c r="A531" s="25"/>
      <c r="B531" s="25"/>
      <c r="C531" s="25"/>
      <c r="D531" s="51" t="s">
        <v>205</v>
      </c>
      <c r="E531" s="28">
        <v>1</v>
      </c>
      <c r="F531" s="29">
        <v>3.8</v>
      </c>
      <c r="G531" s="29">
        <v>0</v>
      </c>
      <c r="H531" s="29">
        <v>0</v>
      </c>
      <c r="I531" s="30">
        <f>OR(E531&lt;&gt;0,F531&lt;&gt;0,G531&lt;&gt;0,H531&lt;&gt;0)*(E531 + (E531 = 0))*(F531 + (F531 = 0))*(G531 + (G531 = 0))*(H531 + (H531 = 0))</f>
        <v>3.8</v>
      </c>
      <c r="J531" s="25"/>
      <c r="K531" s="11"/>
    </row>
    <row r="532" spans="1:12" hidden="1" x14ac:dyDescent="0.45">
      <c r="A532" s="25"/>
      <c r="B532" s="25"/>
      <c r="C532" s="25"/>
      <c r="D532" s="51"/>
      <c r="E532" s="28">
        <v>1</v>
      </c>
      <c r="F532" s="29">
        <v>4.0999999999999996</v>
      </c>
      <c r="G532" s="29">
        <v>0</v>
      </c>
      <c r="H532" s="29">
        <v>0</v>
      </c>
      <c r="I532" s="30">
        <f>OR(E532&lt;&gt;0,F532&lt;&gt;0,G532&lt;&gt;0,H532&lt;&gt;0)*(E532 + (E532 = 0))*(F532 + (F532 = 0))*(G532 + (G532 = 0))*(H532 + (H532 = 0))</f>
        <v>4.0999999999999996</v>
      </c>
      <c r="J532" s="25"/>
      <c r="K532" s="11"/>
    </row>
    <row r="533" spans="1:12" hidden="1" x14ac:dyDescent="0.45">
      <c r="A533" s="25"/>
      <c r="B533" s="25"/>
      <c r="C533" s="25"/>
      <c r="D533" s="51"/>
      <c r="E533" s="28">
        <v>1</v>
      </c>
      <c r="F533" s="29">
        <v>4.3</v>
      </c>
      <c r="G533" s="29">
        <v>0</v>
      </c>
      <c r="H533" s="29">
        <v>0</v>
      </c>
      <c r="I533" s="30">
        <f>OR(E533&lt;&gt;0,F533&lt;&gt;0,G533&lt;&gt;0,H533&lt;&gt;0)*(E533 + (E533 = 0))*(F533 + (F533 = 0))*(G533 + (G533 = 0))*(H533 + (H533 = 0))</f>
        <v>4.3</v>
      </c>
      <c r="J533" s="25"/>
      <c r="K533" s="11"/>
    </row>
    <row r="534" spans="1:12" hidden="1" x14ac:dyDescent="0.45">
      <c r="A534" s="25"/>
      <c r="B534" s="25"/>
      <c r="C534" s="25"/>
      <c r="D534" s="51" t="s">
        <v>206</v>
      </c>
      <c r="E534" s="28">
        <v>1</v>
      </c>
      <c r="F534" s="29">
        <v>65</v>
      </c>
      <c r="G534" s="29">
        <v>0</v>
      </c>
      <c r="H534" s="29">
        <v>0</v>
      </c>
      <c r="I534" s="30">
        <f>OR(E534&lt;&gt;0,F534&lt;&gt;0,G534&lt;&gt;0,H534&lt;&gt;0)*(E534 + (E534 = 0))*(F534 + (F534 = 0))*(G534 + (G534 = 0))*(H534 + (H534 = 0))</f>
        <v>65</v>
      </c>
      <c r="J534" s="25"/>
      <c r="K534" s="11"/>
    </row>
    <row r="535" spans="1:12" ht="6" customHeight="1" x14ac:dyDescent="0.45">
      <c r="A535" s="31"/>
      <c r="B535" s="31"/>
      <c r="C535" s="31"/>
      <c r="D535" s="32"/>
      <c r="E535" s="33"/>
      <c r="F535" s="31"/>
      <c r="G535" s="31"/>
      <c r="H535" s="31"/>
      <c r="I535" s="31"/>
      <c r="J535" s="31"/>
      <c r="K535" s="31"/>
      <c r="L535" s="31"/>
    </row>
    <row r="536" spans="1:12" ht="15" customHeight="1" x14ac:dyDescent="0.45">
      <c r="A536" s="21" t="s">
        <v>73</v>
      </c>
      <c r="B536" s="22" t="s">
        <v>480</v>
      </c>
      <c r="C536" s="23" t="s">
        <v>1</v>
      </c>
      <c r="D536" s="76" t="s">
        <v>479</v>
      </c>
      <c r="E536" s="24"/>
      <c r="F536" s="25"/>
      <c r="G536" s="25"/>
      <c r="H536" s="25"/>
      <c r="I536" s="25"/>
      <c r="J536" s="26">
        <f>I538</f>
        <v>4</v>
      </c>
      <c r="K536" s="26">
        <v>754.32</v>
      </c>
      <c r="L536" s="26">
        <f>J536*K536</f>
        <v>3017.28</v>
      </c>
    </row>
    <row r="537" spans="1:12" ht="43.5" customHeight="1" x14ac:dyDescent="0.45">
      <c r="A537" s="25"/>
      <c r="B537" s="25"/>
      <c r="C537" s="25"/>
      <c r="D537" s="76"/>
      <c r="E537" s="24"/>
      <c r="F537" s="25"/>
      <c r="G537" s="25"/>
      <c r="H537" s="25"/>
      <c r="I537" s="25"/>
      <c r="J537" s="25"/>
      <c r="K537" s="11"/>
    </row>
    <row r="538" spans="1:12" hidden="1" x14ac:dyDescent="0.45">
      <c r="A538" s="25"/>
      <c r="B538" s="25"/>
      <c r="C538" s="25"/>
      <c r="D538" s="51"/>
      <c r="E538" s="28">
        <v>4</v>
      </c>
      <c r="F538" s="29">
        <v>0</v>
      </c>
      <c r="G538" s="29">
        <v>0</v>
      </c>
      <c r="H538" s="29">
        <v>0</v>
      </c>
      <c r="I538" s="30">
        <f>OR(E538&lt;&gt;0,F538&lt;&gt;0,G538&lt;&gt;0,H538&lt;&gt;0)*(E538 + (E538 = 0))*(F538 + (F538 = 0))*(G538 + (G538 = 0))*(H538 + (H538 = 0))</f>
        <v>4</v>
      </c>
      <c r="J538" s="25"/>
      <c r="K538" s="11"/>
    </row>
    <row r="539" spans="1:12" ht="6" customHeight="1" x14ac:dyDescent="0.45">
      <c r="A539" s="31"/>
      <c r="B539" s="31"/>
      <c r="C539" s="31"/>
      <c r="D539" s="32"/>
      <c r="E539" s="33"/>
      <c r="F539" s="31"/>
      <c r="G539" s="31"/>
      <c r="H539" s="31"/>
      <c r="I539" s="31"/>
      <c r="J539" s="31"/>
      <c r="K539" s="31"/>
      <c r="L539" s="31"/>
    </row>
    <row r="540" spans="1:12" ht="15" customHeight="1" x14ac:dyDescent="0.45">
      <c r="A540" s="21" t="s">
        <v>75</v>
      </c>
      <c r="B540" s="22" t="s">
        <v>214</v>
      </c>
      <c r="C540" s="23" t="s">
        <v>1</v>
      </c>
      <c r="D540" s="76" t="s">
        <v>482</v>
      </c>
      <c r="E540" s="24"/>
      <c r="F540" s="25"/>
      <c r="G540" s="25"/>
      <c r="H540" s="25"/>
      <c r="I540" s="25"/>
      <c r="J540" s="26">
        <f>I542</f>
        <v>2</v>
      </c>
      <c r="K540" s="26">
        <v>544.27</v>
      </c>
      <c r="L540" s="26">
        <f>J540*K540</f>
        <v>1088.54</v>
      </c>
    </row>
    <row r="541" spans="1:12" ht="43.5" customHeight="1" x14ac:dyDescent="0.45">
      <c r="A541" s="25"/>
      <c r="B541" s="25"/>
      <c r="C541" s="25"/>
      <c r="D541" s="76"/>
      <c r="E541" s="24"/>
      <c r="F541" s="25"/>
      <c r="G541" s="25"/>
      <c r="H541" s="25"/>
      <c r="I541" s="25"/>
      <c r="J541" s="25"/>
      <c r="K541" s="11"/>
    </row>
    <row r="542" spans="1:12" hidden="1" x14ac:dyDescent="0.45">
      <c r="A542" s="25"/>
      <c r="B542" s="25"/>
      <c r="C542" s="25"/>
      <c r="D542" s="51"/>
      <c r="E542" s="28">
        <v>2</v>
      </c>
      <c r="F542" s="29">
        <v>0</v>
      </c>
      <c r="G542" s="29">
        <v>0</v>
      </c>
      <c r="H542" s="29">
        <v>0</v>
      </c>
      <c r="I542" s="30">
        <f>OR(E542&lt;&gt;0,F542&lt;&gt;0,G542&lt;&gt;0,H542&lt;&gt;0)*(E542 + (E542 = 0))*(F542 + (F542 = 0))*(G542 + (G542 = 0))*(H542 + (H542 = 0))</f>
        <v>2</v>
      </c>
      <c r="J542" s="25"/>
      <c r="K542" s="11"/>
    </row>
    <row r="543" spans="1:12" hidden="1" x14ac:dyDescent="0.45">
      <c r="A543" s="25"/>
      <c r="B543" s="25"/>
      <c r="C543" s="25"/>
      <c r="D543" s="51"/>
      <c r="E543" s="28">
        <v>1</v>
      </c>
      <c r="F543" s="29">
        <v>0</v>
      </c>
      <c r="G543" s="29">
        <v>0</v>
      </c>
      <c r="H543" s="29">
        <v>0</v>
      </c>
      <c r="I543" s="30">
        <f>OR(E543&lt;&gt;0,F543&lt;&gt;0,G543&lt;&gt;0,H543&lt;&gt;0)*(E543 + (E543 = 0))*(F543 + (F543 = 0))*(G543 + (G543 = 0))*(H543 + (H543 = 0))</f>
        <v>1</v>
      </c>
      <c r="J543" s="25"/>
      <c r="K543" s="11"/>
    </row>
    <row r="544" spans="1:12" ht="6" customHeight="1" x14ac:dyDescent="0.45">
      <c r="A544" s="31"/>
      <c r="B544" s="31"/>
      <c r="C544" s="31"/>
      <c r="D544" s="32"/>
      <c r="E544" s="33"/>
      <c r="F544" s="31"/>
      <c r="G544" s="31"/>
      <c r="H544" s="31"/>
      <c r="I544" s="31"/>
      <c r="J544" s="31"/>
      <c r="K544" s="31"/>
      <c r="L544" s="31"/>
    </row>
    <row r="545" spans="1:12" x14ac:dyDescent="0.45">
      <c r="A545" s="21" t="s">
        <v>74</v>
      </c>
      <c r="B545" s="22" t="s">
        <v>215</v>
      </c>
      <c r="C545" s="23" t="s">
        <v>1</v>
      </c>
      <c r="D545" s="76" t="s">
        <v>481</v>
      </c>
      <c r="E545" s="24"/>
      <c r="F545" s="25"/>
      <c r="G545" s="25"/>
      <c r="H545" s="25"/>
      <c r="I545" s="25"/>
      <c r="J545" s="26">
        <f>I547</f>
        <v>3</v>
      </c>
      <c r="K545" s="26">
        <v>388.08</v>
      </c>
      <c r="L545" s="26">
        <f>J545*K545</f>
        <v>1164.24</v>
      </c>
    </row>
    <row r="546" spans="1:12" ht="41.25" customHeight="1" x14ac:dyDescent="0.45">
      <c r="A546" s="25"/>
      <c r="B546" s="25"/>
      <c r="C546" s="25"/>
      <c r="D546" s="76"/>
      <c r="E546" s="24"/>
      <c r="F546" s="25"/>
      <c r="G546" s="25"/>
      <c r="H546" s="25"/>
      <c r="I546" s="25"/>
      <c r="J546" s="25"/>
      <c r="K546" s="11"/>
    </row>
    <row r="547" spans="1:12" hidden="1" x14ac:dyDescent="0.45">
      <c r="A547" s="25"/>
      <c r="B547" s="25"/>
      <c r="C547" s="25"/>
      <c r="D547" s="51"/>
      <c r="E547" s="28">
        <v>3</v>
      </c>
      <c r="F547" s="29">
        <v>0</v>
      </c>
      <c r="G547" s="29">
        <v>0</v>
      </c>
      <c r="H547" s="29">
        <v>0</v>
      </c>
      <c r="I547" s="30">
        <f>OR(E547&lt;&gt;0,F547&lt;&gt;0,G547&lt;&gt;0,H547&lt;&gt;0)*(E547 + (E547 = 0))*(F547 + (F547 = 0))*(G547 + (G547 = 0))*(H547 + (H547 = 0))</f>
        <v>3</v>
      </c>
      <c r="J547" s="25"/>
      <c r="K547" s="11" t="s">
        <v>216</v>
      </c>
    </row>
    <row r="548" spans="1:12" ht="6" customHeight="1" x14ac:dyDescent="0.45">
      <c r="A548" s="31"/>
      <c r="B548" s="31"/>
      <c r="C548" s="31"/>
      <c r="D548" s="32"/>
      <c r="E548" s="33"/>
      <c r="F548" s="31"/>
      <c r="G548" s="31"/>
      <c r="H548" s="31"/>
      <c r="I548" s="31"/>
      <c r="J548" s="31"/>
      <c r="K548" s="31"/>
      <c r="L548" s="31"/>
    </row>
    <row r="549" spans="1:12" x14ac:dyDescent="0.45">
      <c r="A549" s="21" t="s">
        <v>78</v>
      </c>
      <c r="B549" s="22"/>
      <c r="C549" s="23" t="s">
        <v>1</v>
      </c>
      <c r="D549" s="76" t="s">
        <v>601</v>
      </c>
      <c r="E549" s="24"/>
      <c r="F549" s="25"/>
      <c r="G549" s="25"/>
      <c r="H549" s="25"/>
      <c r="I549" s="25"/>
      <c r="J549" s="26">
        <f>I551</f>
        <v>4</v>
      </c>
      <c r="K549" s="26">
        <v>534.16</v>
      </c>
      <c r="L549" s="26">
        <f>J549*K549</f>
        <v>2136.64</v>
      </c>
    </row>
    <row r="550" spans="1:12" ht="54" customHeight="1" x14ac:dyDescent="0.45">
      <c r="A550" s="25"/>
      <c r="B550" s="25"/>
      <c r="C550" s="25"/>
      <c r="D550" s="76"/>
      <c r="E550" s="24"/>
      <c r="F550" s="25"/>
      <c r="G550" s="25"/>
      <c r="H550" s="25"/>
      <c r="I550" s="25"/>
      <c r="J550" s="25"/>
      <c r="K550" s="11"/>
    </row>
    <row r="551" spans="1:12" x14ac:dyDescent="0.45">
      <c r="A551" s="25"/>
      <c r="B551" s="25"/>
      <c r="C551" s="25"/>
      <c r="D551" s="51"/>
      <c r="E551" s="28">
        <v>4</v>
      </c>
      <c r="F551" s="29">
        <v>0</v>
      </c>
      <c r="G551" s="29">
        <v>0</v>
      </c>
      <c r="H551" s="29">
        <v>0</v>
      </c>
      <c r="I551" s="30">
        <f>OR(E551&lt;&gt;0,F551&lt;&gt;0,G551&lt;&gt;0,H551&lt;&gt;0)*(E551 + (E551 = 0))*(F551 + (F551 = 0))*(G551 + (G551 = 0))*(H551 + (H551 = 0))</f>
        <v>4</v>
      </c>
      <c r="J551" s="25"/>
      <c r="K551" s="11"/>
    </row>
    <row r="552" spans="1:12" ht="6" customHeight="1" x14ac:dyDescent="0.45">
      <c r="A552" s="31"/>
      <c r="B552" s="31"/>
      <c r="C552" s="31"/>
      <c r="D552" s="32"/>
      <c r="E552" s="33"/>
      <c r="F552" s="31"/>
      <c r="G552" s="31"/>
      <c r="H552" s="31"/>
      <c r="I552" s="31"/>
      <c r="J552" s="31"/>
      <c r="K552" s="31"/>
      <c r="L552" s="31"/>
    </row>
    <row r="553" spans="1:12" ht="15" customHeight="1" x14ac:dyDescent="0.45">
      <c r="A553" s="21" t="s">
        <v>76</v>
      </c>
      <c r="B553" s="22"/>
      <c r="C553" s="23" t="s">
        <v>1</v>
      </c>
      <c r="D553" s="76" t="s">
        <v>600</v>
      </c>
      <c r="E553" s="24"/>
      <c r="F553" s="25"/>
      <c r="G553" s="25"/>
      <c r="H553" s="25"/>
      <c r="I553" s="25"/>
      <c r="J553" s="26">
        <f>I555</f>
        <v>4</v>
      </c>
      <c r="K553" s="26">
        <v>541.98</v>
      </c>
      <c r="L553" s="26">
        <f>J553*K553</f>
        <v>2167.92</v>
      </c>
    </row>
    <row r="554" spans="1:12" ht="54" customHeight="1" x14ac:dyDescent="0.45">
      <c r="A554" s="25"/>
      <c r="B554" s="25"/>
      <c r="C554" s="25"/>
      <c r="D554" s="76"/>
      <c r="E554" s="24"/>
      <c r="F554" s="25"/>
      <c r="G554" s="25"/>
      <c r="H554" s="25"/>
      <c r="I554" s="25"/>
      <c r="J554" s="25"/>
      <c r="K554" s="11"/>
    </row>
    <row r="555" spans="1:12" x14ac:dyDescent="0.45">
      <c r="A555" s="25"/>
      <c r="B555" s="25"/>
      <c r="C555" s="25"/>
      <c r="D555" s="51"/>
      <c r="E555" s="28">
        <v>4</v>
      </c>
      <c r="F555" s="29">
        <v>0</v>
      </c>
      <c r="G555" s="29">
        <v>0</v>
      </c>
      <c r="H555" s="29">
        <v>0</v>
      </c>
      <c r="I555" s="30">
        <f>OR(E555&lt;&gt;0,F555&lt;&gt;0,G555&lt;&gt;0,H555&lt;&gt;0)*(E555 + (E555 = 0))*(F555 + (F555 = 0))*(G555 + (G555 = 0))*(H555 + (H555 = 0))</f>
        <v>4</v>
      </c>
      <c r="J555" s="25"/>
      <c r="K555" s="11"/>
    </row>
    <row r="556" spans="1:12" ht="6" customHeight="1" x14ac:dyDescent="0.45">
      <c r="A556" s="31"/>
      <c r="B556" s="31"/>
      <c r="C556" s="31"/>
      <c r="D556" s="32"/>
      <c r="E556" s="33"/>
      <c r="F556" s="31"/>
      <c r="G556" s="31"/>
      <c r="H556" s="31"/>
      <c r="I556" s="31"/>
      <c r="J556" s="31"/>
      <c r="K556" s="31"/>
      <c r="L556" s="31"/>
    </row>
    <row r="557" spans="1:12" ht="15" customHeight="1" x14ac:dyDescent="0.45">
      <c r="A557" s="21" t="s">
        <v>77</v>
      </c>
      <c r="B557" s="22"/>
      <c r="C557" s="23" t="s">
        <v>1</v>
      </c>
      <c r="D557" s="76" t="s">
        <v>602</v>
      </c>
      <c r="E557" s="24"/>
      <c r="F557" s="25"/>
      <c r="G557" s="25"/>
      <c r="H557" s="25"/>
      <c r="I557" s="25"/>
      <c r="J557" s="26">
        <f>I559</f>
        <v>3</v>
      </c>
      <c r="K557" s="26">
        <v>566.42999999999995</v>
      </c>
      <c r="L557" s="26">
        <f>J557*K557</f>
        <v>1699.29</v>
      </c>
    </row>
    <row r="558" spans="1:12" ht="54" customHeight="1" x14ac:dyDescent="0.45">
      <c r="A558" s="25"/>
      <c r="B558" s="25"/>
      <c r="C558" s="25"/>
      <c r="D558" s="76"/>
      <c r="E558" s="24"/>
      <c r="F558" s="25"/>
      <c r="G558" s="25"/>
      <c r="H558" s="25"/>
      <c r="I558" s="25"/>
      <c r="J558" s="25"/>
      <c r="K558" s="11"/>
    </row>
    <row r="559" spans="1:12" x14ac:dyDescent="0.45">
      <c r="A559" s="25"/>
      <c r="B559" s="25"/>
      <c r="C559" s="25"/>
      <c r="D559" s="51"/>
      <c r="E559" s="28">
        <v>3</v>
      </c>
      <c r="F559" s="29">
        <v>0</v>
      </c>
      <c r="G559" s="29">
        <v>0</v>
      </c>
      <c r="H559" s="29">
        <v>0</v>
      </c>
      <c r="I559" s="30">
        <f>OR(E559&lt;&gt;0,F559&lt;&gt;0,G559&lt;&gt;0,H559&lt;&gt;0)*(E559 + (E559 = 0))*(F559 + (F559 = 0))*(G559 + (G559 = 0))*(H559 + (H559 = 0))</f>
        <v>3</v>
      </c>
      <c r="J559" s="25"/>
      <c r="K559" s="11"/>
    </row>
    <row r="560" spans="1:12" ht="6" customHeight="1" x14ac:dyDescent="0.45">
      <c r="A560" s="31"/>
      <c r="B560" s="31"/>
      <c r="C560" s="31"/>
      <c r="D560" s="32"/>
      <c r="E560" s="33"/>
      <c r="F560" s="31"/>
      <c r="G560" s="31"/>
      <c r="H560" s="31"/>
      <c r="I560" s="31"/>
      <c r="J560" s="31"/>
      <c r="K560" s="31"/>
      <c r="L560" s="31"/>
    </row>
    <row r="561" spans="1:12" ht="15" customHeight="1" x14ac:dyDescent="0.45">
      <c r="A561" s="21" t="s">
        <v>289</v>
      </c>
      <c r="B561" s="22"/>
      <c r="C561" s="23" t="s">
        <v>1</v>
      </c>
      <c r="D561" s="76" t="s">
        <v>604</v>
      </c>
      <c r="E561" s="24"/>
      <c r="F561" s="25"/>
      <c r="G561" s="25"/>
      <c r="H561" s="25"/>
      <c r="I561" s="25"/>
      <c r="J561" s="26">
        <f>I563</f>
        <v>2</v>
      </c>
      <c r="K561" s="26">
        <v>480.15</v>
      </c>
      <c r="L561" s="26">
        <f>J561*K561</f>
        <v>960.3</v>
      </c>
    </row>
    <row r="562" spans="1:12" ht="54" customHeight="1" x14ac:dyDescent="0.45">
      <c r="A562" s="25"/>
      <c r="B562" s="25"/>
      <c r="C562" s="25"/>
      <c r="D562" s="76"/>
      <c r="E562" s="24"/>
      <c r="F562" s="25"/>
      <c r="G562" s="25"/>
      <c r="H562" s="25"/>
      <c r="I562" s="25"/>
      <c r="J562" s="25"/>
      <c r="K562" s="11"/>
    </row>
    <row r="563" spans="1:12" x14ac:dyDescent="0.45">
      <c r="A563" s="25"/>
      <c r="B563" s="25"/>
      <c r="C563" s="25"/>
      <c r="D563" s="51"/>
      <c r="E563" s="28">
        <v>2</v>
      </c>
      <c r="F563" s="29">
        <v>0</v>
      </c>
      <c r="G563" s="29">
        <v>0</v>
      </c>
      <c r="H563" s="29">
        <v>0</v>
      </c>
      <c r="I563" s="30">
        <f>OR(E563&lt;&gt;0,F563&lt;&gt;0,G563&lt;&gt;0,H563&lt;&gt;0)*(E563 + (E563 = 0))*(F563 + (F563 = 0))*(G563 + (G563 = 0))*(H563 + (H563 = 0))</f>
        <v>2</v>
      </c>
      <c r="J563" s="25"/>
      <c r="K563" s="11"/>
    </row>
    <row r="564" spans="1:12" ht="6" customHeight="1" x14ac:dyDescent="0.45">
      <c r="A564" s="31"/>
      <c r="B564" s="31"/>
      <c r="C564" s="31"/>
      <c r="D564" s="32"/>
      <c r="E564" s="33"/>
      <c r="F564" s="31"/>
      <c r="G564" s="31"/>
      <c r="H564" s="31"/>
      <c r="I564" s="31"/>
      <c r="J564" s="31"/>
      <c r="K564" s="31"/>
      <c r="L564" s="31"/>
    </row>
    <row r="565" spans="1:12" ht="15" customHeight="1" x14ac:dyDescent="0.45">
      <c r="A565" s="21" t="s">
        <v>327</v>
      </c>
      <c r="B565" s="22"/>
      <c r="C565" s="23" t="s">
        <v>1</v>
      </c>
      <c r="D565" s="76" t="s">
        <v>603</v>
      </c>
      <c r="E565" s="24"/>
      <c r="F565" s="25"/>
      <c r="G565" s="25"/>
      <c r="H565" s="25"/>
      <c r="I565" s="25"/>
      <c r="J565" s="26">
        <f>I567</f>
        <v>2</v>
      </c>
      <c r="K565" s="26">
        <v>452.74</v>
      </c>
      <c r="L565" s="26">
        <f>J565*K565</f>
        <v>905.48</v>
      </c>
    </row>
    <row r="566" spans="1:12" ht="54" customHeight="1" x14ac:dyDescent="0.45">
      <c r="A566" s="25"/>
      <c r="B566" s="25"/>
      <c r="C566" s="25"/>
      <c r="D566" s="76"/>
      <c r="E566" s="24"/>
      <c r="F566" s="25"/>
      <c r="G566" s="25"/>
      <c r="H566" s="25"/>
      <c r="I566" s="25"/>
      <c r="J566" s="25"/>
      <c r="K566" s="11"/>
    </row>
    <row r="567" spans="1:12" x14ac:dyDescent="0.45">
      <c r="A567" s="25"/>
      <c r="B567" s="25"/>
      <c r="C567" s="25"/>
      <c r="D567" s="51"/>
      <c r="E567" s="28">
        <v>2</v>
      </c>
      <c r="F567" s="29">
        <v>0</v>
      </c>
      <c r="G567" s="29">
        <v>0</v>
      </c>
      <c r="H567" s="29">
        <v>0</v>
      </c>
      <c r="I567" s="30">
        <f>OR(E567&lt;&gt;0,F567&lt;&gt;0,G567&lt;&gt;0,H567&lt;&gt;0)*(E567 + (E567 = 0))*(F567 + (F567 = 0))*(G567 + (G567 = 0))*(H567 + (H567 = 0))</f>
        <v>2</v>
      </c>
      <c r="J567" s="25"/>
      <c r="K567" s="11"/>
    </row>
    <row r="568" spans="1:12" ht="6" customHeight="1" x14ac:dyDescent="0.45">
      <c r="A568" s="31"/>
      <c r="B568" s="31"/>
      <c r="C568" s="31"/>
      <c r="D568" s="32"/>
      <c r="E568" s="33"/>
      <c r="F568" s="31"/>
      <c r="G568" s="31"/>
      <c r="H568" s="31"/>
      <c r="I568" s="31"/>
      <c r="J568" s="31"/>
      <c r="K568" s="31"/>
      <c r="L568" s="31"/>
    </row>
    <row r="569" spans="1:12" x14ac:dyDescent="0.45">
      <c r="A569" s="21" t="s">
        <v>330</v>
      </c>
      <c r="B569" s="22"/>
      <c r="C569" s="23" t="s">
        <v>1</v>
      </c>
      <c r="D569" s="76" t="s">
        <v>217</v>
      </c>
      <c r="E569" s="24"/>
      <c r="F569" s="25"/>
      <c r="G569" s="25"/>
      <c r="H569" s="25"/>
      <c r="I569" s="25"/>
      <c r="J569" s="26">
        <f>I571</f>
        <v>10</v>
      </c>
      <c r="K569" s="26">
        <v>75</v>
      </c>
      <c r="L569" s="26">
        <f>J569*K569</f>
        <v>750</v>
      </c>
    </row>
    <row r="570" spans="1:12" ht="92.25" customHeight="1" x14ac:dyDescent="0.45">
      <c r="A570" s="25"/>
      <c r="B570" s="25"/>
      <c r="C570" s="25"/>
      <c r="D570" s="76"/>
      <c r="E570" s="24"/>
      <c r="F570" s="25"/>
      <c r="G570" s="25"/>
      <c r="H570" s="25"/>
      <c r="I570" s="25"/>
      <c r="J570" s="25"/>
      <c r="K570" s="11"/>
    </row>
    <row r="571" spans="1:12" hidden="1" x14ac:dyDescent="0.45">
      <c r="A571" s="25"/>
      <c r="B571" s="25"/>
      <c r="C571" s="25"/>
      <c r="D571" s="51"/>
      <c r="E571" s="28">
        <v>10</v>
      </c>
      <c r="F571" s="29">
        <v>0</v>
      </c>
      <c r="G571" s="29">
        <v>0</v>
      </c>
      <c r="H571" s="29">
        <v>0</v>
      </c>
      <c r="I571" s="30">
        <f>OR(E571&lt;&gt;0,F571&lt;&gt;0,G571&lt;&gt;0,H571&lt;&gt;0)*(E571 + (E571 = 0))*(F571 + (F571 = 0))*(G571 + (G571 = 0))*(H571 + (H571 = 0))</f>
        <v>10</v>
      </c>
      <c r="J571" s="25"/>
      <c r="K571" s="11" t="s">
        <v>258</v>
      </c>
    </row>
    <row r="572" spans="1:12" ht="6" customHeight="1" x14ac:dyDescent="0.45">
      <c r="A572" s="31"/>
      <c r="B572" s="31"/>
      <c r="C572" s="31"/>
      <c r="D572" s="32"/>
      <c r="E572" s="33"/>
      <c r="F572" s="31"/>
      <c r="G572" s="31"/>
      <c r="H572" s="31"/>
      <c r="I572" s="31"/>
      <c r="J572" s="31"/>
      <c r="K572" s="31"/>
      <c r="L572" s="31"/>
    </row>
    <row r="573" spans="1:12" x14ac:dyDescent="0.45">
      <c r="A573" s="21" t="s">
        <v>331</v>
      </c>
      <c r="B573" s="22"/>
      <c r="C573" s="23" t="s">
        <v>1</v>
      </c>
      <c r="D573" s="76" t="s">
        <v>262</v>
      </c>
      <c r="E573" s="24"/>
      <c r="F573" s="25"/>
      <c r="G573" s="25"/>
      <c r="H573" s="25"/>
      <c r="I573" s="25"/>
      <c r="J573" s="26">
        <f>I575</f>
        <v>4</v>
      </c>
      <c r="K573" s="26">
        <v>195</v>
      </c>
      <c r="L573" s="26">
        <f>J573*K573</f>
        <v>780</v>
      </c>
    </row>
    <row r="574" spans="1:12" ht="29.25" customHeight="1" x14ac:dyDescent="0.45">
      <c r="A574" s="25"/>
      <c r="B574" s="25"/>
      <c r="C574" s="25"/>
      <c r="D574" s="76"/>
      <c r="E574" s="24"/>
      <c r="F574" s="25"/>
      <c r="G574" s="25"/>
      <c r="H574" s="25"/>
      <c r="I574" s="25"/>
      <c r="J574" s="25"/>
      <c r="K574" s="11"/>
    </row>
    <row r="575" spans="1:12" hidden="1" x14ac:dyDescent="0.45">
      <c r="A575" s="25"/>
      <c r="B575" s="25"/>
      <c r="C575" s="25"/>
      <c r="D575" s="51"/>
      <c r="E575" s="28">
        <v>4</v>
      </c>
      <c r="F575" s="29">
        <v>0</v>
      </c>
      <c r="G575" s="29">
        <v>0</v>
      </c>
      <c r="H575" s="29">
        <v>0</v>
      </c>
      <c r="I575" s="30">
        <f>OR(E575&lt;&gt;0,F575&lt;&gt;0,G575&lt;&gt;0,H575&lt;&gt;0)*(E575 + (E575 = 0))*(F575 + (F575 = 0))*(G575 + (G575 = 0))*(H575 + (H575 = 0))</f>
        <v>4</v>
      </c>
      <c r="J575" s="25"/>
      <c r="K575" s="11">
        <v>195</v>
      </c>
    </row>
    <row r="576" spans="1:12" ht="6" customHeight="1" x14ac:dyDescent="0.45">
      <c r="A576" s="31"/>
      <c r="B576" s="31"/>
      <c r="C576" s="31"/>
      <c r="D576" s="32"/>
      <c r="E576" s="33"/>
      <c r="F576" s="31"/>
      <c r="G576" s="31"/>
      <c r="H576" s="31"/>
      <c r="I576" s="31"/>
      <c r="J576" s="31"/>
      <c r="K576" s="31"/>
      <c r="L576" s="31"/>
    </row>
    <row r="577" spans="1:12" x14ac:dyDescent="0.45">
      <c r="A577" s="21" t="s">
        <v>333</v>
      </c>
      <c r="B577" s="22" t="s">
        <v>263</v>
      </c>
      <c r="C577" s="23" t="s">
        <v>0</v>
      </c>
      <c r="D577" s="76" t="s">
        <v>264</v>
      </c>
      <c r="E577" s="24"/>
      <c r="F577" s="25"/>
      <c r="G577" s="25"/>
      <c r="H577" s="25"/>
      <c r="I577" s="25"/>
      <c r="J577" s="26">
        <f>I579</f>
        <v>148.47</v>
      </c>
      <c r="K577" s="26">
        <v>20.05</v>
      </c>
      <c r="L577" s="26">
        <f>J577*K577</f>
        <v>2976.8235</v>
      </c>
    </row>
    <row r="578" spans="1:12" ht="29.25" customHeight="1" x14ac:dyDescent="0.45">
      <c r="A578" s="25"/>
      <c r="B578" s="25"/>
      <c r="C578" s="25"/>
      <c r="D578" s="76"/>
      <c r="E578" s="24"/>
      <c r="F578" s="25"/>
      <c r="G578" s="25"/>
      <c r="H578" s="25"/>
      <c r="I578" s="25"/>
      <c r="J578" s="25"/>
      <c r="K578" s="11"/>
    </row>
    <row r="579" spans="1:12" hidden="1" x14ac:dyDescent="0.45">
      <c r="A579" s="25"/>
      <c r="B579" s="25"/>
      <c r="C579" s="25"/>
      <c r="D579" s="51"/>
      <c r="E579" s="28">
        <v>1</v>
      </c>
      <c r="F579" s="29">
        <v>10.1</v>
      </c>
      <c r="G579" s="29">
        <v>14.7</v>
      </c>
      <c r="H579" s="29">
        <v>0</v>
      </c>
      <c r="I579" s="30">
        <f>OR(E579&lt;&gt;0,F579&lt;&gt;0,G579&lt;&gt;0,H579&lt;&gt;0)*(E579 + (E579 = 0))*(F579 + (F579 = 0))*(G579 + (G579 = 0))*(H579 + (H579 = 0))</f>
        <v>148.47</v>
      </c>
      <c r="J579" s="25"/>
      <c r="K579" s="11" t="s">
        <v>265</v>
      </c>
    </row>
    <row r="580" spans="1:12" ht="6" customHeight="1" x14ac:dyDescent="0.45">
      <c r="A580" s="31"/>
      <c r="B580" s="31"/>
      <c r="C580" s="31"/>
      <c r="D580" s="32"/>
      <c r="E580" s="33"/>
      <c r="F580" s="31"/>
      <c r="G580" s="31"/>
      <c r="H580" s="31"/>
      <c r="I580" s="31"/>
      <c r="J580" s="31"/>
      <c r="K580" s="31"/>
      <c r="L580" s="31"/>
    </row>
    <row r="581" spans="1:12" x14ac:dyDescent="0.45">
      <c r="A581" s="21" t="s">
        <v>341</v>
      </c>
      <c r="B581" s="22" t="s">
        <v>368</v>
      </c>
      <c r="C581" s="23" t="s">
        <v>1</v>
      </c>
      <c r="D581" s="77" t="s">
        <v>369</v>
      </c>
      <c r="E581" s="24"/>
      <c r="F581" s="25"/>
      <c r="G581" s="25"/>
      <c r="H581" s="25"/>
      <c r="I581" s="25"/>
      <c r="J581" s="26">
        <f>I583</f>
        <v>1</v>
      </c>
      <c r="K581" s="26">
        <v>2300</v>
      </c>
      <c r="L581" s="26">
        <f>J581*K581</f>
        <v>2300</v>
      </c>
    </row>
    <row r="582" spans="1:12" ht="43.5" customHeight="1" x14ac:dyDescent="0.45">
      <c r="A582" s="25"/>
      <c r="B582" s="25"/>
      <c r="C582" s="25"/>
      <c r="D582" s="77"/>
      <c r="E582" s="24"/>
      <c r="F582" s="25"/>
      <c r="G582" s="25"/>
      <c r="H582" s="25"/>
      <c r="I582" s="25"/>
      <c r="J582" s="25"/>
      <c r="K582" s="11"/>
    </row>
    <row r="583" spans="1:12" hidden="1" x14ac:dyDescent="0.45">
      <c r="A583" s="25"/>
      <c r="B583" s="25"/>
      <c r="C583" s="25"/>
      <c r="D583" s="51"/>
      <c r="E583" s="28">
        <v>1</v>
      </c>
      <c r="F583" s="29">
        <v>0</v>
      </c>
      <c r="G583" s="29">
        <v>0</v>
      </c>
      <c r="H583" s="29">
        <v>0</v>
      </c>
      <c r="I583" s="30">
        <f>OR(E583&lt;&gt;0,F583&lt;&gt;0,G583&lt;&gt;0,H583&lt;&gt;0)*(E583 + (E583 = 0))*(F583 + (F583 = 0))*(G583 + (G583 = 0))*(H583 + (H583 = 0))</f>
        <v>1</v>
      </c>
      <c r="J583" s="25"/>
      <c r="K583" s="11">
        <v>2300</v>
      </c>
    </row>
    <row r="584" spans="1:12" ht="6" customHeight="1" x14ac:dyDescent="0.45">
      <c r="A584" s="31"/>
      <c r="B584" s="31"/>
      <c r="C584" s="31"/>
      <c r="D584" s="32"/>
      <c r="E584" s="33"/>
      <c r="F584" s="31"/>
      <c r="G584" s="31"/>
      <c r="H584" s="31"/>
      <c r="I584" s="31"/>
      <c r="J584" s="31"/>
      <c r="K584" s="31"/>
      <c r="L584" s="31"/>
    </row>
    <row r="585" spans="1:12" x14ac:dyDescent="0.45">
      <c r="A585" s="21" t="s">
        <v>334</v>
      </c>
      <c r="B585" s="22"/>
      <c r="C585" s="23" t="s">
        <v>9</v>
      </c>
      <c r="D585" s="77" t="s">
        <v>478</v>
      </c>
      <c r="E585" s="24"/>
      <c r="F585" s="25"/>
      <c r="G585" s="25"/>
      <c r="H585" s="25"/>
      <c r="I585" s="25"/>
      <c r="J585" s="26">
        <f>I587</f>
        <v>1</v>
      </c>
      <c r="K585" s="26">
        <v>1460</v>
      </c>
      <c r="L585" s="26">
        <f>J585*K585</f>
        <v>1460</v>
      </c>
    </row>
    <row r="586" spans="1:12" ht="54" customHeight="1" x14ac:dyDescent="0.45">
      <c r="A586" s="25"/>
      <c r="B586" s="25"/>
      <c r="C586" s="25"/>
      <c r="D586" s="77"/>
      <c r="E586" s="24"/>
      <c r="F586" s="25"/>
      <c r="G586" s="25"/>
      <c r="H586" s="25"/>
      <c r="I586" s="25"/>
      <c r="J586" s="25"/>
      <c r="K586" s="11"/>
    </row>
    <row r="587" spans="1:12" hidden="1" x14ac:dyDescent="0.45">
      <c r="A587" s="25"/>
      <c r="B587" s="25"/>
      <c r="C587" s="25"/>
      <c r="D587" s="51"/>
      <c r="E587" s="28">
        <v>1</v>
      </c>
      <c r="F587" s="29">
        <v>0</v>
      </c>
      <c r="G587" s="29">
        <v>0</v>
      </c>
      <c r="H587" s="29">
        <v>0</v>
      </c>
      <c r="I587" s="30">
        <f>OR(E587&lt;&gt;0,F587&lt;&gt;0,G587&lt;&gt;0,H587&lt;&gt;0)*(E587 + (E587 = 0))*(F587 + (F587 = 0))*(G587 + (G587 = 0))*(H587 + (H587 = 0))</f>
        <v>1</v>
      </c>
      <c r="J587" s="25"/>
      <c r="K587" s="11">
        <v>1460</v>
      </c>
    </row>
    <row r="588" spans="1:12" ht="6" customHeight="1" x14ac:dyDescent="0.45">
      <c r="A588" s="31"/>
      <c r="B588" s="31"/>
      <c r="C588" s="31"/>
      <c r="D588" s="32"/>
      <c r="E588" s="33"/>
      <c r="F588" s="31"/>
      <c r="G588" s="31"/>
      <c r="H588" s="31"/>
      <c r="I588" s="31"/>
      <c r="J588" s="31"/>
      <c r="K588" s="31"/>
      <c r="L588" s="31"/>
    </row>
    <row r="589" spans="1:12" x14ac:dyDescent="0.45">
      <c r="A589" s="21" t="s">
        <v>336</v>
      </c>
      <c r="B589" s="22"/>
      <c r="C589" s="23" t="s">
        <v>9</v>
      </c>
      <c r="D589" s="77" t="s">
        <v>575</v>
      </c>
      <c r="E589" s="24"/>
      <c r="F589" s="25"/>
      <c r="G589" s="25"/>
      <c r="H589" s="25"/>
      <c r="I589" s="25"/>
      <c r="J589" s="26">
        <f>I591</f>
        <v>1</v>
      </c>
      <c r="K589" s="26">
        <v>450</v>
      </c>
      <c r="L589" s="26">
        <f>J589*K589</f>
        <v>450</v>
      </c>
    </row>
    <row r="590" spans="1:12" x14ac:dyDescent="0.45">
      <c r="A590" s="25"/>
      <c r="B590" s="25"/>
      <c r="C590" s="25"/>
      <c r="D590" s="77"/>
      <c r="E590" s="24"/>
      <c r="F590" s="25"/>
      <c r="G590" s="25"/>
      <c r="H590" s="25"/>
      <c r="I590" s="25"/>
      <c r="J590" s="25"/>
      <c r="K590" s="11"/>
    </row>
    <row r="591" spans="1:12" hidden="1" x14ac:dyDescent="0.45">
      <c r="A591" s="25"/>
      <c r="B591" s="25"/>
      <c r="C591" s="25"/>
      <c r="D591" s="51"/>
      <c r="E591" s="28">
        <v>1</v>
      </c>
      <c r="F591" s="29">
        <v>0</v>
      </c>
      <c r="G591" s="29">
        <v>0</v>
      </c>
      <c r="H591" s="29">
        <v>0</v>
      </c>
      <c r="I591" s="30">
        <f>OR(E591&lt;&gt;0,F591&lt;&gt;0,G591&lt;&gt;0,H591&lt;&gt;0)*(E591 + (E591 = 0))*(F591 + (F591 = 0))*(G591 + (G591 = 0))*(H591 + (H591 = 0))</f>
        <v>1</v>
      </c>
      <c r="J591" s="25"/>
      <c r="K591" s="11">
        <v>450</v>
      </c>
    </row>
    <row r="592" spans="1:12" x14ac:dyDescent="0.45">
      <c r="A592" s="31"/>
      <c r="B592" s="31"/>
      <c r="C592" s="31"/>
      <c r="D592" s="32"/>
      <c r="E592" s="33"/>
      <c r="F592" s="31"/>
      <c r="G592" s="31"/>
      <c r="H592" s="31"/>
      <c r="I592" s="31"/>
      <c r="J592" s="31"/>
      <c r="K592" s="31"/>
      <c r="L592" s="31"/>
    </row>
    <row r="593" spans="1:12" x14ac:dyDescent="0.45">
      <c r="A593" s="25"/>
      <c r="B593" s="25"/>
      <c r="C593" s="25"/>
      <c r="D593" s="53" t="s">
        <v>81</v>
      </c>
      <c r="E593" s="38"/>
      <c r="F593" s="36"/>
      <c r="G593" s="36"/>
      <c r="H593" s="36"/>
      <c r="I593" s="39"/>
      <c r="J593" s="40"/>
      <c r="K593" s="40"/>
      <c r="L593" s="26">
        <f>SUM(L501:L592)</f>
        <v>50199.417500000003</v>
      </c>
    </row>
    <row r="594" spans="1:12" x14ac:dyDescent="0.45">
      <c r="A594" s="31"/>
      <c r="B594" s="31"/>
      <c r="C594" s="31"/>
      <c r="D594" s="32"/>
      <c r="E594" s="33"/>
      <c r="F594" s="31"/>
      <c r="G594" s="31"/>
      <c r="H594" s="31"/>
      <c r="I594" s="31"/>
      <c r="J594" s="31"/>
      <c r="K594" s="31"/>
      <c r="L594" s="31"/>
    </row>
    <row r="595" spans="1:12" x14ac:dyDescent="0.45">
      <c r="A595" s="25"/>
      <c r="B595" s="25"/>
      <c r="C595" s="25"/>
      <c r="D595" s="27"/>
      <c r="E595" s="24"/>
      <c r="F595" s="25"/>
      <c r="G595" s="25"/>
      <c r="H595" s="25"/>
      <c r="I595" s="25"/>
      <c r="J595" s="25"/>
      <c r="K595" s="11"/>
    </row>
    <row r="596" spans="1:12" s="5" customFormat="1" ht="15" customHeight="1" x14ac:dyDescent="0.35">
      <c r="A596" s="25"/>
      <c r="B596" s="25"/>
      <c r="C596" s="25"/>
      <c r="D596" s="25"/>
      <c r="E596" s="25"/>
      <c r="F596" s="25"/>
      <c r="G596" s="25"/>
      <c r="H596" s="25"/>
      <c r="I596" s="25"/>
      <c r="J596" s="25"/>
      <c r="K596" s="11"/>
    </row>
    <row r="597" spans="1:12" x14ac:dyDescent="0.45">
      <c r="A597" s="78" t="s">
        <v>370</v>
      </c>
      <c r="B597" s="78"/>
      <c r="C597" s="16" t="s">
        <v>8</v>
      </c>
      <c r="D597" s="78" t="s">
        <v>82</v>
      </c>
      <c r="E597" s="78"/>
      <c r="F597" s="19"/>
      <c r="G597" s="19"/>
      <c r="H597" s="19"/>
      <c r="I597" s="19"/>
      <c r="J597" s="20"/>
      <c r="K597" s="20"/>
      <c r="L597" s="20"/>
    </row>
    <row r="598" spans="1:12" ht="15" customHeight="1" x14ac:dyDescent="0.45">
      <c r="A598" s="21" t="s">
        <v>58</v>
      </c>
      <c r="B598" s="48" t="s">
        <v>371</v>
      </c>
      <c r="C598" s="49" t="s">
        <v>12</v>
      </c>
      <c r="D598" s="80" t="s">
        <v>372</v>
      </c>
      <c r="E598" s="38"/>
      <c r="F598" s="36"/>
      <c r="G598" s="36"/>
      <c r="H598" s="36"/>
      <c r="I598" s="36"/>
      <c r="J598" s="26">
        <f>SUM(I600:I626)</f>
        <v>310.26199999999994</v>
      </c>
      <c r="K598" s="26">
        <v>14.84</v>
      </c>
      <c r="L598" s="26">
        <f>J598*K598</f>
        <v>4604.2880799999994</v>
      </c>
    </row>
    <row r="599" spans="1:12" ht="30" customHeight="1" x14ac:dyDescent="0.45">
      <c r="A599" s="36"/>
      <c r="B599" s="36"/>
      <c r="C599" s="36"/>
      <c r="D599" s="80"/>
      <c r="E599" s="38"/>
      <c r="F599" s="36"/>
      <c r="G599" s="36"/>
      <c r="H599" s="36"/>
      <c r="I599" s="36"/>
      <c r="J599" s="36"/>
      <c r="K599" s="11"/>
    </row>
    <row r="600" spans="1:12" ht="13.5" hidden="1" customHeight="1" x14ac:dyDescent="0.45">
      <c r="A600" s="25"/>
      <c r="B600" s="25"/>
      <c r="C600" s="25"/>
      <c r="D600" s="42" t="s">
        <v>107</v>
      </c>
      <c r="E600" s="28">
        <v>1</v>
      </c>
      <c r="F600" s="29">
        <v>1.35</v>
      </c>
      <c r="G600" s="29">
        <v>2.2000000000000002</v>
      </c>
      <c r="H600" s="29">
        <v>0.2</v>
      </c>
      <c r="I600" s="30">
        <f t="shared" ref="I600:I601" si="19">OR(E600&lt;&gt;0,F600&lt;&gt;0,G600&lt;&gt;0,H600&lt;&gt;0)*(E600 + (E600 = 0))*(F600 + (F600 = 0))*(G600 + (G600 = 0))*(H600 + (H600 = 0))</f>
        <v>0.59400000000000019</v>
      </c>
      <c r="J600" s="25"/>
      <c r="K600" s="11"/>
    </row>
    <row r="601" spans="1:12" ht="13.5" hidden="1" customHeight="1" x14ac:dyDescent="0.45">
      <c r="A601" s="25"/>
      <c r="B601" s="25"/>
      <c r="C601" s="25"/>
      <c r="D601" s="42" t="s">
        <v>251</v>
      </c>
      <c r="E601" s="28">
        <v>2</v>
      </c>
      <c r="F601" s="29">
        <v>46.37</v>
      </c>
      <c r="G601" s="29">
        <v>0</v>
      </c>
      <c r="H601" s="29">
        <v>0.2</v>
      </c>
      <c r="I601" s="30">
        <f t="shared" si="19"/>
        <v>18.547999999999998</v>
      </c>
      <c r="J601" s="25"/>
      <c r="K601" s="11"/>
    </row>
    <row r="602" spans="1:12" ht="13.5" hidden="1" customHeight="1" x14ac:dyDescent="0.45">
      <c r="A602" s="25"/>
      <c r="B602" s="25"/>
      <c r="C602" s="25"/>
      <c r="D602" s="42" t="s">
        <v>270</v>
      </c>
      <c r="E602" s="28">
        <v>2</v>
      </c>
      <c r="F602" s="29">
        <v>16.5</v>
      </c>
      <c r="G602" s="29">
        <v>7</v>
      </c>
      <c r="H602" s="29">
        <v>0.3</v>
      </c>
      <c r="I602" s="30">
        <f t="shared" ref="I602:I610" si="20">OR(E602&lt;&gt;0,F602&lt;&gt;0,G602&lt;&gt;0,H602&lt;&gt;0)*(E602 + (E602 = 0))*(F602 + (F602 = 0))*(G602 + (G602 = 0))*(H602 + (H602 = 0))</f>
        <v>69.3</v>
      </c>
      <c r="J602" s="25"/>
      <c r="K602" s="11"/>
    </row>
    <row r="603" spans="1:12" ht="13.5" hidden="1" customHeight="1" x14ac:dyDescent="0.45">
      <c r="A603" s="25"/>
      <c r="B603" s="25"/>
      <c r="C603" s="25"/>
      <c r="D603" s="42" t="s">
        <v>109</v>
      </c>
      <c r="E603" s="28">
        <v>1</v>
      </c>
      <c r="F603" s="29">
        <v>60</v>
      </c>
      <c r="G603" s="29">
        <v>0</v>
      </c>
      <c r="H603" s="29">
        <v>0.27</v>
      </c>
      <c r="I603" s="30">
        <f t="shared" si="20"/>
        <v>16.200000000000003</v>
      </c>
      <c r="J603" s="25"/>
      <c r="K603" s="11"/>
    </row>
    <row r="604" spans="1:12" ht="13.5" hidden="1" customHeight="1" x14ac:dyDescent="0.45">
      <c r="A604" s="25"/>
      <c r="B604" s="25"/>
      <c r="C604" s="25"/>
      <c r="D604" s="42" t="s">
        <v>168</v>
      </c>
      <c r="E604" s="28">
        <v>1</v>
      </c>
      <c r="F604" s="29">
        <v>15.9</v>
      </c>
      <c r="G604" s="29">
        <v>0.6</v>
      </c>
      <c r="H604" s="29">
        <v>0.8</v>
      </c>
      <c r="I604" s="30">
        <f t="shared" si="20"/>
        <v>7.6319999999999997</v>
      </c>
      <c r="J604" s="25"/>
      <c r="K604" s="11" t="s">
        <v>43</v>
      </c>
    </row>
    <row r="605" spans="1:12" ht="13.5" hidden="1" customHeight="1" x14ac:dyDescent="0.45">
      <c r="A605" s="25"/>
      <c r="B605" s="25"/>
      <c r="C605" s="25"/>
      <c r="D605" s="42" t="s">
        <v>175</v>
      </c>
      <c r="E605" s="28">
        <v>1</v>
      </c>
      <c r="F605" s="29">
        <v>7.5</v>
      </c>
      <c r="G605" s="29">
        <v>0.6</v>
      </c>
      <c r="H605" s="29">
        <v>0.8</v>
      </c>
      <c r="I605" s="30">
        <f t="shared" si="20"/>
        <v>3.6</v>
      </c>
      <c r="J605" s="25"/>
      <c r="K605" s="11"/>
    </row>
    <row r="606" spans="1:12" ht="13.5" hidden="1" customHeight="1" x14ac:dyDescent="0.45">
      <c r="A606" s="25"/>
      <c r="B606" s="25"/>
      <c r="C606" s="25"/>
      <c r="D606" s="42" t="s">
        <v>116</v>
      </c>
      <c r="E606" s="28">
        <v>1</v>
      </c>
      <c r="F606" s="29">
        <v>33</v>
      </c>
      <c r="G606" s="29">
        <v>0.6</v>
      </c>
      <c r="H606" s="29">
        <v>0.7</v>
      </c>
      <c r="I606" s="30">
        <f t="shared" si="20"/>
        <v>13.86</v>
      </c>
      <c r="J606" s="25"/>
      <c r="K606" s="11"/>
    </row>
    <row r="607" spans="1:12" ht="13.5" hidden="1" customHeight="1" x14ac:dyDescent="0.45">
      <c r="A607" s="25"/>
      <c r="B607" s="25"/>
      <c r="C607" s="25"/>
      <c r="D607" s="42"/>
      <c r="E607" s="28">
        <v>1</v>
      </c>
      <c r="F607" s="29">
        <v>12</v>
      </c>
      <c r="G607" s="29">
        <v>0.6</v>
      </c>
      <c r="H607" s="29">
        <v>0.7</v>
      </c>
      <c r="I607" s="30">
        <f t="shared" si="20"/>
        <v>5.0399999999999991</v>
      </c>
      <c r="J607" s="25"/>
      <c r="K607" s="11"/>
    </row>
    <row r="608" spans="1:12" ht="13.5" hidden="1" customHeight="1" x14ac:dyDescent="0.45">
      <c r="A608" s="25"/>
      <c r="B608" s="25"/>
      <c r="C608" s="25"/>
      <c r="D608" s="42"/>
      <c r="E608" s="28">
        <v>1</v>
      </c>
      <c r="F608" s="29">
        <v>36</v>
      </c>
      <c r="G608" s="29">
        <v>0.6</v>
      </c>
      <c r="H608" s="29">
        <v>0.7</v>
      </c>
      <c r="I608" s="30">
        <f t="shared" si="20"/>
        <v>15.119999999999997</v>
      </c>
      <c r="J608" s="25"/>
      <c r="K608" s="11"/>
    </row>
    <row r="609" spans="1:11" ht="13.5" hidden="1" customHeight="1" x14ac:dyDescent="0.45">
      <c r="A609" s="25"/>
      <c r="B609" s="25"/>
      <c r="C609" s="25"/>
      <c r="D609" s="42"/>
      <c r="E609" s="28">
        <v>1</v>
      </c>
      <c r="F609" s="29">
        <v>13.5</v>
      </c>
      <c r="G609" s="29">
        <v>0.6</v>
      </c>
      <c r="H609" s="29">
        <v>0.7</v>
      </c>
      <c r="I609" s="30">
        <f t="shared" si="20"/>
        <v>5.669999999999999</v>
      </c>
      <c r="J609" s="25"/>
      <c r="K609" s="11"/>
    </row>
    <row r="610" spans="1:11" ht="13.5" hidden="1" customHeight="1" x14ac:dyDescent="0.45">
      <c r="A610" s="25"/>
      <c r="B610" s="25"/>
      <c r="C610" s="25"/>
      <c r="D610" s="42" t="s">
        <v>28</v>
      </c>
      <c r="E610" s="28">
        <v>1</v>
      </c>
      <c r="F610" s="29">
        <v>25</v>
      </c>
      <c r="G610" s="29">
        <v>0.6</v>
      </c>
      <c r="H610" s="29">
        <v>0.7</v>
      </c>
      <c r="I610" s="30">
        <f t="shared" si="20"/>
        <v>10.5</v>
      </c>
      <c r="J610" s="25"/>
      <c r="K610" s="11"/>
    </row>
    <row r="611" spans="1:11" ht="6" hidden="1" customHeight="1" x14ac:dyDescent="0.45">
      <c r="A611" s="31"/>
      <c r="B611" s="31"/>
      <c r="C611" s="31"/>
      <c r="D611" s="27"/>
      <c r="E611" s="33"/>
      <c r="F611" s="31"/>
      <c r="G611" s="31"/>
      <c r="H611" s="29">
        <v>0.7</v>
      </c>
      <c r="I611" s="31"/>
      <c r="J611" s="31"/>
      <c r="K611" s="11"/>
    </row>
    <row r="612" spans="1:11" ht="15.75" hidden="1" customHeight="1" x14ac:dyDescent="0.45">
      <c r="A612" s="21" t="s">
        <v>62</v>
      </c>
      <c r="B612" s="22" t="s">
        <v>134</v>
      </c>
      <c r="C612" s="23" t="s">
        <v>12</v>
      </c>
      <c r="D612" s="76" t="s">
        <v>135</v>
      </c>
      <c r="E612" s="24"/>
      <c r="F612" s="25"/>
      <c r="G612" s="25"/>
      <c r="H612" s="29">
        <v>0.7</v>
      </c>
      <c r="I612" s="25"/>
      <c r="J612" s="26">
        <f>SUM(I614:I614)</f>
        <v>11.129999999999999</v>
      </c>
      <c r="K612" s="11"/>
    </row>
    <row r="613" spans="1:11" ht="53.25" hidden="1" customHeight="1" x14ac:dyDescent="0.45">
      <c r="A613" s="25"/>
      <c r="B613" s="25"/>
      <c r="C613" s="25"/>
      <c r="D613" s="76"/>
      <c r="E613" s="24"/>
      <c r="F613" s="25"/>
      <c r="G613" s="25"/>
      <c r="H613" s="29">
        <v>0.7</v>
      </c>
      <c r="I613" s="25"/>
      <c r="J613" s="25"/>
      <c r="K613" s="11"/>
    </row>
    <row r="614" spans="1:11" ht="13.5" hidden="1" customHeight="1" x14ac:dyDescent="0.45">
      <c r="A614" s="25"/>
      <c r="B614" s="25"/>
      <c r="C614" s="25"/>
      <c r="D614" s="42" t="s">
        <v>136</v>
      </c>
      <c r="E614" s="28">
        <v>1</v>
      </c>
      <c r="F614" s="29">
        <v>26.5</v>
      </c>
      <c r="G614" s="29">
        <v>0.6</v>
      </c>
      <c r="H614" s="29">
        <v>0.7</v>
      </c>
      <c r="I614" s="30">
        <f>OR(E614&lt;&gt;0,F614&lt;&gt;0,G614&lt;&gt;0,H614&lt;&gt;0)*(E614 + (E614 = 0))*(F614 + (F614 = 0))*(G614 + (G614 = 0))*(H614 + (H614 = 0))</f>
        <v>11.129999999999999</v>
      </c>
      <c r="J614" s="25"/>
      <c r="K614" s="11" t="s">
        <v>137</v>
      </c>
    </row>
    <row r="615" spans="1:11" ht="6" hidden="1" customHeight="1" x14ac:dyDescent="0.45">
      <c r="A615" s="31"/>
      <c r="B615" s="31"/>
      <c r="C615" s="31"/>
      <c r="D615" s="27"/>
      <c r="E615" s="33"/>
      <c r="F615" s="31"/>
      <c r="G615" s="31"/>
      <c r="H615" s="29">
        <v>0.7</v>
      </c>
      <c r="I615" s="31"/>
      <c r="J615" s="31"/>
      <c r="K615" s="11"/>
    </row>
    <row r="616" spans="1:11" ht="15.75" hidden="1" customHeight="1" x14ac:dyDescent="0.45">
      <c r="A616" s="21" t="s">
        <v>63</v>
      </c>
      <c r="B616" s="22" t="s">
        <v>44</v>
      </c>
      <c r="C616" s="23" t="s">
        <v>0</v>
      </c>
      <c r="D616" s="76" t="s">
        <v>45</v>
      </c>
      <c r="E616" s="24"/>
      <c r="F616" s="25"/>
      <c r="G616" s="25"/>
      <c r="H616" s="29">
        <v>0.7</v>
      </c>
      <c r="I616" s="25"/>
      <c r="J616" s="26">
        <f>SUM(I618:I618)</f>
        <v>11.129999999999999</v>
      </c>
      <c r="K616" s="11"/>
    </row>
    <row r="617" spans="1:11" ht="15.75" hidden="1" customHeight="1" x14ac:dyDescent="0.45">
      <c r="A617" s="25"/>
      <c r="B617" s="25"/>
      <c r="C617" s="25"/>
      <c r="D617" s="76"/>
      <c r="E617" s="24"/>
      <c r="F617" s="25"/>
      <c r="G617" s="25"/>
      <c r="H617" s="29">
        <v>0.7</v>
      </c>
      <c r="I617" s="25"/>
      <c r="J617" s="25"/>
      <c r="K617" s="11"/>
    </row>
    <row r="618" spans="1:11" ht="13.5" hidden="1" customHeight="1" x14ac:dyDescent="0.45">
      <c r="A618" s="25"/>
      <c r="B618" s="25"/>
      <c r="C618" s="25"/>
      <c r="D618" s="42" t="s">
        <v>139</v>
      </c>
      <c r="E618" s="28">
        <v>1</v>
      </c>
      <c r="F618" s="29">
        <v>26.5</v>
      </c>
      <c r="G618" s="29">
        <v>0.6</v>
      </c>
      <c r="H618" s="29">
        <v>0.7</v>
      </c>
      <c r="I618" s="30">
        <f>OR(E618&lt;&gt;0,F618&lt;&gt;0,G618&lt;&gt;0,H618&lt;&gt;0)*(E618 + (E618 = 0))*(F618 + (F618 = 0))*(G618 + (G618 = 0))*(H618 + (H618 = 0))</f>
        <v>11.129999999999999</v>
      </c>
      <c r="J618" s="25"/>
      <c r="K618" s="11" t="s">
        <v>138</v>
      </c>
    </row>
    <row r="619" spans="1:11" ht="13.5" hidden="1" customHeight="1" x14ac:dyDescent="0.45">
      <c r="A619" s="25"/>
      <c r="B619" s="25"/>
      <c r="C619" s="25"/>
      <c r="D619" s="42" t="s">
        <v>140</v>
      </c>
      <c r="E619" s="28">
        <v>1</v>
      </c>
      <c r="F619" s="29">
        <v>26.5</v>
      </c>
      <c r="G619" s="29">
        <v>0.6</v>
      </c>
      <c r="H619" s="29">
        <v>0.7</v>
      </c>
      <c r="I619" s="30">
        <f>OR(E619&lt;&gt;0,F619&lt;&gt;0,G619&lt;&gt;0,H619&lt;&gt;0)*(E619 + (E619 = 0))*(F619 + (F619 = 0))*(G619 + (G619 = 0))*(H619 + (H619 = 0))</f>
        <v>11.129999999999999</v>
      </c>
      <c r="J619" s="25"/>
      <c r="K619" s="11"/>
    </row>
    <row r="620" spans="1:11" ht="13.5" hidden="1" customHeight="1" x14ac:dyDescent="0.45">
      <c r="A620" s="25"/>
      <c r="B620" s="25"/>
      <c r="C620" s="25"/>
      <c r="D620" s="42" t="s">
        <v>547</v>
      </c>
      <c r="E620" s="28">
        <v>1</v>
      </c>
      <c r="F620" s="29">
        <f>30.8+71.6+10.6+23.7</f>
        <v>136.69999999999999</v>
      </c>
      <c r="G620" s="29">
        <v>0.4</v>
      </c>
      <c r="H620" s="29">
        <v>0.7</v>
      </c>
      <c r="I620" s="30">
        <f t="shared" ref="I620:I626" si="21">OR(E620&lt;&gt;0,F620&lt;&gt;0,G620&lt;&gt;0,H620&lt;&gt;0)*(E620 + (E620 = 0))*(F620 + (F620 = 0))*(G620 + (G620 = 0))*(H620 + (H620 = 0))</f>
        <v>38.275999999999996</v>
      </c>
      <c r="J620" s="25"/>
      <c r="K620" s="11"/>
    </row>
    <row r="621" spans="1:11" ht="13.5" hidden="1" customHeight="1" x14ac:dyDescent="0.45">
      <c r="A621" s="25"/>
      <c r="B621" s="25"/>
      <c r="C621" s="25"/>
      <c r="D621" s="42"/>
      <c r="E621" s="28">
        <v>1</v>
      </c>
      <c r="F621" s="29">
        <v>20</v>
      </c>
      <c r="G621" s="29">
        <v>0.4</v>
      </c>
      <c r="H621" s="29">
        <v>0.7</v>
      </c>
      <c r="I621" s="30">
        <f t="shared" si="21"/>
        <v>5.6</v>
      </c>
      <c r="J621" s="25"/>
      <c r="K621" s="11"/>
    </row>
    <row r="622" spans="1:11" ht="13.5" hidden="1" customHeight="1" x14ac:dyDescent="0.45">
      <c r="A622" s="25"/>
      <c r="B622" s="25"/>
      <c r="C622" s="25"/>
      <c r="D622" s="42" t="s">
        <v>548</v>
      </c>
      <c r="E622" s="28">
        <v>1</v>
      </c>
      <c r="F622" s="29">
        <f>3.8+3+60.8+8.4+27.4+3.8</f>
        <v>107.2</v>
      </c>
      <c r="G622" s="29">
        <v>0.4</v>
      </c>
      <c r="H622" s="29">
        <v>0.7</v>
      </c>
      <c r="I622" s="30">
        <f t="shared" si="21"/>
        <v>30.015999999999998</v>
      </c>
      <c r="J622" s="25"/>
      <c r="K622" s="11"/>
    </row>
    <row r="623" spans="1:11" ht="13.5" hidden="1" customHeight="1" x14ac:dyDescent="0.45">
      <c r="A623" s="25"/>
      <c r="B623" s="25"/>
      <c r="C623" s="25"/>
      <c r="D623" s="42" t="s">
        <v>271</v>
      </c>
      <c r="E623" s="28">
        <v>1</v>
      </c>
      <c r="F623" s="29">
        <v>26.5</v>
      </c>
      <c r="G623" s="29">
        <v>0.4</v>
      </c>
      <c r="H623" s="29">
        <v>0.7</v>
      </c>
      <c r="I623" s="30">
        <f t="shared" si="21"/>
        <v>7.4200000000000008</v>
      </c>
      <c r="J623" s="25"/>
      <c r="K623" s="11"/>
    </row>
    <row r="624" spans="1:11" ht="13.5" hidden="1" customHeight="1" x14ac:dyDescent="0.45">
      <c r="A624" s="25"/>
      <c r="B624" s="25"/>
      <c r="C624" s="25"/>
      <c r="D624" s="42" t="s">
        <v>274</v>
      </c>
      <c r="E624" s="28">
        <v>1</v>
      </c>
      <c r="F624" s="29">
        <v>29.2</v>
      </c>
      <c r="G624" s="29">
        <v>0.4</v>
      </c>
      <c r="H624" s="29">
        <v>0.7</v>
      </c>
      <c r="I624" s="30">
        <f t="shared" si="21"/>
        <v>8.1760000000000002</v>
      </c>
      <c r="J624" s="25"/>
      <c r="K624" s="11"/>
    </row>
    <row r="625" spans="1:12" ht="13.5" hidden="1" customHeight="1" x14ac:dyDescent="0.45">
      <c r="A625" s="25"/>
      <c r="B625" s="25"/>
      <c r="C625" s="25"/>
      <c r="D625" s="42" t="s">
        <v>273</v>
      </c>
      <c r="E625" s="28">
        <v>1</v>
      </c>
      <c r="F625" s="29">
        <v>12.5</v>
      </c>
      <c r="G625" s="29">
        <v>0.4</v>
      </c>
      <c r="H625" s="29">
        <v>0.7</v>
      </c>
      <c r="I625" s="30">
        <f t="shared" si="21"/>
        <v>3.5</v>
      </c>
      <c r="J625" s="25"/>
      <c r="K625" s="11"/>
    </row>
    <row r="626" spans="1:12" hidden="1" x14ac:dyDescent="0.45">
      <c r="A626" s="25"/>
      <c r="B626" s="25"/>
      <c r="C626" s="25"/>
      <c r="D626" s="75" t="s">
        <v>248</v>
      </c>
      <c r="E626" s="28">
        <v>1</v>
      </c>
      <c r="F626" s="29">
        <f>7.4+8.3+14</f>
        <v>29.700000000000003</v>
      </c>
      <c r="G626" s="29">
        <v>0.6</v>
      </c>
      <c r="H626" s="29">
        <v>1</v>
      </c>
      <c r="I626" s="30">
        <f t="shared" si="21"/>
        <v>17.82</v>
      </c>
      <c r="J626" s="25"/>
      <c r="K626" s="11"/>
    </row>
    <row r="627" spans="1:12" ht="6" customHeight="1" x14ac:dyDescent="0.45">
      <c r="A627" s="31"/>
      <c r="B627" s="31"/>
      <c r="C627" s="31"/>
      <c r="D627" s="32"/>
      <c r="E627" s="33"/>
      <c r="F627" s="31"/>
      <c r="G627" s="31"/>
      <c r="H627" s="31"/>
      <c r="I627" s="31"/>
      <c r="J627" s="31"/>
      <c r="K627" s="31"/>
      <c r="L627" s="31"/>
    </row>
    <row r="628" spans="1:12" ht="15" customHeight="1" x14ac:dyDescent="0.45">
      <c r="A628" s="21" t="s">
        <v>59</v>
      </c>
      <c r="B628" s="48" t="s">
        <v>373</v>
      </c>
      <c r="C628" s="49" t="s">
        <v>12</v>
      </c>
      <c r="D628" s="80" t="s">
        <v>374</v>
      </c>
      <c r="E628" s="38"/>
      <c r="F628" s="36"/>
      <c r="G628" s="36"/>
      <c r="H628" s="36"/>
      <c r="I628" s="36"/>
      <c r="J628" s="26">
        <f>J598</f>
        <v>310.26199999999994</v>
      </c>
      <c r="K628" s="26">
        <v>5.13</v>
      </c>
      <c r="L628" s="26">
        <f>J628*K628</f>
        <v>1591.6440599999996</v>
      </c>
    </row>
    <row r="629" spans="1:12" ht="29.25" customHeight="1" x14ac:dyDescent="0.45">
      <c r="A629" s="36"/>
      <c r="B629" s="36"/>
      <c r="C629" s="36"/>
      <c r="D629" s="80"/>
      <c r="E629" s="38"/>
      <c r="F629" s="36"/>
      <c r="G629" s="36"/>
      <c r="H629" s="36"/>
      <c r="I629" s="36"/>
      <c r="J629" s="36"/>
      <c r="K629" s="11"/>
    </row>
    <row r="630" spans="1:12" hidden="1" x14ac:dyDescent="0.45">
      <c r="A630" s="36"/>
      <c r="B630" s="36"/>
      <c r="C630" s="36"/>
      <c r="D630" s="37"/>
      <c r="E630" s="50">
        <v>1</v>
      </c>
      <c r="F630" s="40">
        <v>235.14</v>
      </c>
      <c r="G630" s="40">
        <v>0</v>
      </c>
      <c r="H630" s="40">
        <v>0</v>
      </c>
      <c r="I630" s="30">
        <f>OR(E630&lt;&gt;0,F630&lt;&gt;0,G630&lt;&gt;0,H630&lt;&gt;0)*(E630 + (E630 = 0))*(F630 + (F630 = 0))*(G630 + (G630 = 0))*(H630 + (H630 = 0))</f>
        <v>235.14</v>
      </c>
      <c r="J630" s="36"/>
      <c r="K630" s="11"/>
    </row>
    <row r="631" spans="1:12" ht="6" customHeight="1" x14ac:dyDescent="0.45">
      <c r="A631" s="31"/>
      <c r="B631" s="31"/>
      <c r="C631" s="31"/>
      <c r="D631" s="32"/>
      <c r="E631" s="33"/>
      <c r="F631" s="31"/>
      <c r="G631" s="31"/>
      <c r="H631" s="31"/>
      <c r="I631" s="31"/>
      <c r="J631" s="31"/>
      <c r="K631" s="31"/>
      <c r="L631" s="31"/>
    </row>
    <row r="632" spans="1:12" x14ac:dyDescent="0.45">
      <c r="A632" s="21" t="s">
        <v>60</v>
      </c>
      <c r="B632" s="48" t="s">
        <v>397</v>
      </c>
      <c r="C632" s="49" t="s">
        <v>12</v>
      </c>
      <c r="D632" s="80" t="s">
        <v>398</v>
      </c>
      <c r="E632" s="38"/>
      <c r="F632" s="36"/>
      <c r="G632" s="36"/>
      <c r="H632" s="36"/>
      <c r="I632" s="36"/>
      <c r="J632" s="26">
        <f>I634</f>
        <v>2</v>
      </c>
      <c r="K632" s="26">
        <v>191.16</v>
      </c>
      <c r="L632" s="26">
        <f>J632*K632</f>
        <v>382.32</v>
      </c>
    </row>
    <row r="633" spans="1:12" ht="13.5" customHeight="1" x14ac:dyDescent="0.45">
      <c r="A633" s="36"/>
      <c r="B633" s="36"/>
      <c r="C633" s="36"/>
      <c r="D633" s="80"/>
      <c r="E633" s="38"/>
      <c r="F633" s="36"/>
      <c r="G633" s="36"/>
      <c r="H633" s="36"/>
      <c r="I633" s="36"/>
      <c r="J633" s="36"/>
      <c r="K633" s="11"/>
    </row>
    <row r="634" spans="1:12" hidden="1" x14ac:dyDescent="0.45">
      <c r="A634" s="36"/>
      <c r="B634" s="36"/>
      <c r="C634" s="36"/>
      <c r="D634" s="42" t="s">
        <v>399</v>
      </c>
      <c r="E634" s="50">
        <v>2</v>
      </c>
      <c r="F634" s="40">
        <v>0</v>
      </c>
      <c r="G634" s="40">
        <v>0</v>
      </c>
      <c r="H634" s="40">
        <v>0</v>
      </c>
      <c r="I634" s="30">
        <f>OR(E634&lt;&gt;0,F634&lt;&gt;0,G634&lt;&gt;0,H634&lt;&gt;0)*(E634 + (E634 = 0))*(F634 + (F634 = 0))*(G634 + (G634 = 0))*(H634 + (H634 = 0))</f>
        <v>2</v>
      </c>
      <c r="J634" s="36"/>
      <c r="K634" s="11">
        <v>191.16</v>
      </c>
    </row>
    <row r="635" spans="1:12" ht="6" customHeight="1" x14ac:dyDescent="0.45">
      <c r="A635" s="31"/>
      <c r="B635" s="31"/>
      <c r="C635" s="31"/>
      <c r="D635" s="32"/>
      <c r="E635" s="33"/>
      <c r="F635" s="31"/>
      <c r="G635" s="31"/>
      <c r="H635" s="31"/>
      <c r="I635" s="31"/>
      <c r="J635" s="31"/>
      <c r="K635" s="31"/>
      <c r="L635" s="31"/>
    </row>
    <row r="636" spans="1:12" hidden="1" x14ac:dyDescent="0.45">
      <c r="A636" s="21" t="s">
        <v>60</v>
      </c>
      <c r="B636" s="34"/>
      <c r="C636" s="23" t="s">
        <v>9</v>
      </c>
      <c r="D636" s="77" t="s">
        <v>247</v>
      </c>
      <c r="E636" s="24"/>
      <c r="F636" s="25"/>
      <c r="G636" s="25"/>
      <c r="H636" s="25"/>
      <c r="I636" s="25"/>
      <c r="J636" s="26">
        <f>I638</f>
        <v>1</v>
      </c>
      <c r="K636" s="26">
        <v>5.13</v>
      </c>
      <c r="L636" s="26">
        <f t="shared" ref="L636" si="22">J636*K636</f>
        <v>5.13</v>
      </c>
    </row>
    <row r="637" spans="1:12" ht="68.25" hidden="1" customHeight="1" x14ac:dyDescent="0.45">
      <c r="A637" s="25"/>
      <c r="B637" s="25"/>
      <c r="C637" s="25"/>
      <c r="D637" s="77"/>
      <c r="E637" s="24"/>
      <c r="F637" s="25"/>
      <c r="G637" s="25"/>
      <c r="H637" s="25"/>
      <c r="I637" s="25"/>
      <c r="J637" s="25"/>
      <c r="K637" s="31"/>
      <c r="L637" s="31"/>
    </row>
    <row r="638" spans="1:12" hidden="1" x14ac:dyDescent="0.45">
      <c r="A638" s="25"/>
      <c r="B638" s="25"/>
      <c r="C638" s="25"/>
      <c r="D638" s="35"/>
      <c r="E638" s="28">
        <v>1</v>
      </c>
      <c r="F638" s="29">
        <v>0</v>
      </c>
      <c r="G638" s="29">
        <v>0</v>
      </c>
      <c r="H638" s="29">
        <v>0</v>
      </c>
      <c r="I638" s="30">
        <f>OR(E638&lt;&gt;0,F638&lt;&gt;0,G638&lt;&gt;0,H638&lt;&gt;0)*(E638 + (E638 = 0))*(F638 + (F638 = 0))*(G638 + (G638 = 0))*(H638 + (H638 = 0))</f>
        <v>1</v>
      </c>
      <c r="J638" s="25"/>
      <c r="K638" s="26">
        <v>5.13</v>
      </c>
      <c r="L638" s="26">
        <f t="shared" ref="L638" si="23">J638*K638</f>
        <v>0</v>
      </c>
    </row>
    <row r="639" spans="1:12" ht="6" hidden="1" customHeight="1" x14ac:dyDescent="0.45">
      <c r="A639" s="31"/>
      <c r="B639" s="31"/>
      <c r="C639" s="31"/>
      <c r="D639" s="32"/>
      <c r="E639" s="33"/>
      <c r="F639" s="31"/>
      <c r="G639" s="31"/>
      <c r="H639" s="31"/>
      <c r="I639" s="31"/>
      <c r="J639" s="31"/>
      <c r="K639" s="31"/>
      <c r="L639" s="31"/>
    </row>
    <row r="640" spans="1:12" x14ac:dyDescent="0.45">
      <c r="A640" s="21" t="s">
        <v>61</v>
      </c>
      <c r="B640" s="34"/>
      <c r="C640" s="23" t="s">
        <v>9</v>
      </c>
      <c r="D640" s="77" t="s">
        <v>84</v>
      </c>
      <c r="E640" s="24"/>
      <c r="F640" s="25"/>
      <c r="G640" s="25"/>
      <c r="H640" s="25"/>
      <c r="I640" s="25"/>
      <c r="J640" s="26">
        <f>I642</f>
        <v>1</v>
      </c>
      <c r="K640" s="26">
        <v>1650</v>
      </c>
      <c r="L640" s="26">
        <f t="shared" ref="L640" si="24">J640*K640</f>
        <v>1650</v>
      </c>
    </row>
    <row r="641" spans="1:12" ht="17.25" customHeight="1" x14ac:dyDescent="0.45">
      <c r="A641" s="25"/>
      <c r="B641" s="25"/>
      <c r="C641" s="25"/>
      <c r="D641" s="77"/>
      <c r="E641" s="24"/>
      <c r="F641" s="25"/>
      <c r="G641" s="25"/>
      <c r="H641" s="25"/>
      <c r="I641" s="25"/>
      <c r="J641" s="25"/>
      <c r="K641" s="11"/>
    </row>
    <row r="642" spans="1:12" hidden="1" x14ac:dyDescent="0.45">
      <c r="A642" s="25"/>
      <c r="B642" s="25"/>
      <c r="C642" s="25"/>
      <c r="D642" s="35"/>
      <c r="E642" s="28">
        <v>1</v>
      </c>
      <c r="F642" s="29">
        <v>0</v>
      </c>
      <c r="G642" s="29">
        <v>0</v>
      </c>
      <c r="H642" s="29">
        <v>0</v>
      </c>
      <c r="I642" s="30">
        <f>OR(E642&lt;&gt;0,F642&lt;&gt;0,G642&lt;&gt;0,H642&lt;&gt;0)*(E642 + (E642 = 0))*(F642 + (F642 = 0))*(G642 + (G642 = 0))*(H642 + (H642 = 0))</f>
        <v>1</v>
      </c>
      <c r="J642" s="25"/>
      <c r="K642" s="11">
        <v>1650</v>
      </c>
    </row>
    <row r="643" spans="1:12" ht="6" customHeight="1" x14ac:dyDescent="0.45">
      <c r="A643" s="31"/>
      <c r="B643" s="31"/>
      <c r="C643" s="31"/>
      <c r="D643" s="32"/>
      <c r="E643" s="33"/>
      <c r="F643" s="31"/>
      <c r="G643" s="31"/>
      <c r="H643" s="31"/>
      <c r="I643" s="31"/>
      <c r="J643" s="31"/>
      <c r="K643" s="31"/>
      <c r="L643" s="31"/>
    </row>
    <row r="644" spans="1:12" hidden="1" x14ac:dyDescent="0.45">
      <c r="A644" s="21" t="s">
        <v>60</v>
      </c>
      <c r="B644" s="34"/>
      <c r="C644" s="23" t="s">
        <v>9</v>
      </c>
      <c r="D644" s="77" t="s">
        <v>247</v>
      </c>
      <c r="E644" s="24"/>
      <c r="F644" s="25"/>
      <c r="G644" s="25"/>
      <c r="H644" s="25"/>
      <c r="I644" s="25"/>
      <c r="J644" s="26">
        <f>I646</f>
        <v>1</v>
      </c>
      <c r="K644" s="26">
        <v>5.13</v>
      </c>
      <c r="L644" s="26">
        <f t="shared" ref="L644" si="25">J644*K644</f>
        <v>5.13</v>
      </c>
    </row>
    <row r="645" spans="1:12" ht="68.25" hidden="1" customHeight="1" x14ac:dyDescent="0.45">
      <c r="A645" s="25"/>
      <c r="B645" s="25"/>
      <c r="C645" s="25"/>
      <c r="D645" s="77"/>
      <c r="E645" s="24"/>
      <c r="F645" s="25"/>
      <c r="G645" s="25"/>
      <c r="H645" s="25"/>
      <c r="I645" s="25"/>
      <c r="J645" s="25"/>
      <c r="K645" s="31"/>
      <c r="L645" s="31"/>
    </row>
    <row r="646" spans="1:12" hidden="1" x14ac:dyDescent="0.45">
      <c r="A646" s="25"/>
      <c r="B646" s="25"/>
      <c r="C646" s="25"/>
      <c r="D646" s="35"/>
      <c r="E646" s="28">
        <v>1</v>
      </c>
      <c r="F646" s="29">
        <v>0</v>
      </c>
      <c r="G646" s="29">
        <v>0</v>
      </c>
      <c r="H646" s="29">
        <v>0</v>
      </c>
      <c r="I646" s="30">
        <f>OR(E646&lt;&gt;0,F646&lt;&gt;0,G646&lt;&gt;0,H646&lt;&gt;0)*(E646 + (E646 = 0))*(F646 + (F646 = 0))*(G646 + (G646 = 0))*(H646 + (H646 = 0))</f>
        <v>1</v>
      </c>
      <c r="J646" s="25"/>
      <c r="K646" s="26">
        <v>5.13</v>
      </c>
      <c r="L646" s="26">
        <f t="shared" ref="L646" si="26">J646*K646</f>
        <v>0</v>
      </c>
    </row>
    <row r="647" spans="1:12" ht="6" hidden="1" customHeight="1" x14ac:dyDescent="0.45">
      <c r="A647" s="31"/>
      <c r="B647" s="31"/>
      <c r="C647" s="31"/>
      <c r="D647" s="32"/>
      <c r="E647" s="33"/>
      <c r="F647" s="31"/>
      <c r="G647" s="31"/>
      <c r="H647" s="31"/>
      <c r="I647" s="31"/>
      <c r="J647" s="31"/>
      <c r="K647" s="31"/>
      <c r="L647" s="31"/>
    </row>
    <row r="648" spans="1:12" x14ac:dyDescent="0.45">
      <c r="A648" s="21" t="s">
        <v>62</v>
      </c>
      <c r="B648" s="34"/>
      <c r="C648" s="23" t="s">
        <v>9</v>
      </c>
      <c r="D648" s="77" t="s">
        <v>375</v>
      </c>
      <c r="E648" s="24"/>
      <c r="F648" s="25"/>
      <c r="G648" s="25"/>
      <c r="H648" s="25"/>
      <c r="I648" s="25"/>
      <c r="J648" s="26">
        <f>I650</f>
        <v>1</v>
      </c>
      <c r="K648" s="26">
        <v>1650</v>
      </c>
      <c r="L648" s="26">
        <f t="shared" ref="L648" si="27">J648*K648</f>
        <v>1650</v>
      </c>
    </row>
    <row r="649" spans="1:12" ht="41.25" customHeight="1" x14ac:dyDescent="0.45">
      <c r="A649" s="25"/>
      <c r="B649" s="25"/>
      <c r="C649" s="25"/>
      <c r="D649" s="77"/>
      <c r="E649" s="24"/>
      <c r="F649" s="25"/>
      <c r="G649" s="25"/>
      <c r="H649" s="25"/>
      <c r="I649" s="25"/>
      <c r="J649" s="25"/>
      <c r="K649" s="11"/>
    </row>
    <row r="650" spans="1:12" hidden="1" x14ac:dyDescent="0.45">
      <c r="A650" s="25"/>
      <c r="B650" s="25"/>
      <c r="C650" s="25"/>
      <c r="D650" s="35"/>
      <c r="E650" s="28">
        <v>1</v>
      </c>
      <c r="F650" s="29">
        <v>0</v>
      </c>
      <c r="G650" s="29">
        <v>0</v>
      </c>
      <c r="H650" s="29">
        <v>0</v>
      </c>
      <c r="I650" s="30">
        <f>OR(E650&lt;&gt;0,F650&lt;&gt;0,G650&lt;&gt;0,H650&lt;&gt;0)*(E650 + (E650 = 0))*(F650 + (F650 = 0))*(G650 + (G650 = 0))*(H650 + (H650 = 0))</f>
        <v>1</v>
      </c>
      <c r="J650" s="25"/>
      <c r="K650" s="11">
        <v>1650</v>
      </c>
    </row>
    <row r="651" spans="1:12" ht="6" customHeight="1" x14ac:dyDescent="0.45">
      <c r="A651" s="31"/>
      <c r="B651" s="31"/>
      <c r="C651" s="31"/>
      <c r="D651" s="32"/>
      <c r="E651" s="33"/>
      <c r="F651" s="31"/>
      <c r="G651" s="31"/>
      <c r="H651" s="31"/>
      <c r="I651" s="31"/>
      <c r="J651" s="31"/>
      <c r="K651" s="31"/>
      <c r="L651" s="31"/>
    </row>
    <row r="652" spans="1:12" hidden="1" x14ac:dyDescent="0.45">
      <c r="A652" s="21" t="s">
        <v>60</v>
      </c>
      <c r="B652" s="34"/>
      <c r="C652" s="23" t="s">
        <v>9</v>
      </c>
      <c r="D652" s="77" t="s">
        <v>247</v>
      </c>
      <c r="E652" s="24"/>
      <c r="F652" s="25"/>
      <c r="G652" s="25"/>
      <c r="H652" s="25"/>
      <c r="I652" s="25"/>
      <c r="J652" s="26">
        <f>I654</f>
        <v>1</v>
      </c>
      <c r="K652" s="26">
        <v>5.13</v>
      </c>
      <c r="L652" s="26">
        <f t="shared" ref="L652" si="28">J652*K652</f>
        <v>5.13</v>
      </c>
    </row>
    <row r="653" spans="1:12" ht="68.25" hidden="1" customHeight="1" x14ac:dyDescent="0.45">
      <c r="A653" s="25"/>
      <c r="B653" s="25"/>
      <c r="C653" s="25"/>
      <c r="D653" s="77"/>
      <c r="E653" s="24"/>
      <c r="F653" s="25"/>
      <c r="G653" s="25"/>
      <c r="H653" s="25"/>
      <c r="I653" s="25"/>
      <c r="J653" s="25"/>
      <c r="K653" s="31"/>
      <c r="L653" s="31"/>
    </row>
    <row r="654" spans="1:12" hidden="1" x14ac:dyDescent="0.45">
      <c r="A654" s="25"/>
      <c r="B654" s="25"/>
      <c r="C654" s="25"/>
      <c r="D654" s="35"/>
      <c r="E654" s="28">
        <v>1</v>
      </c>
      <c r="F654" s="29">
        <v>0</v>
      </c>
      <c r="G654" s="29">
        <v>0</v>
      </c>
      <c r="H654" s="29">
        <v>0</v>
      </c>
      <c r="I654" s="30">
        <f>OR(E654&lt;&gt;0,F654&lt;&gt;0,G654&lt;&gt;0,H654&lt;&gt;0)*(E654 + (E654 = 0))*(F654 + (F654 = 0))*(G654 + (G654 = 0))*(H654 + (H654 = 0))</f>
        <v>1</v>
      </c>
      <c r="J654" s="25"/>
      <c r="K654" s="26">
        <v>5.13</v>
      </c>
      <c r="L654" s="26">
        <f t="shared" ref="L654" si="29">J654*K654</f>
        <v>0</v>
      </c>
    </row>
    <row r="655" spans="1:12" ht="6" hidden="1" customHeight="1" x14ac:dyDescent="0.45">
      <c r="A655" s="31"/>
      <c r="B655" s="31"/>
      <c r="C655" s="31"/>
      <c r="D655" s="32"/>
      <c r="E655" s="33"/>
      <c r="F655" s="31"/>
      <c r="G655" s="31"/>
      <c r="H655" s="31"/>
      <c r="I655" s="31"/>
      <c r="J655" s="31"/>
      <c r="K655" s="31"/>
      <c r="L655" s="31"/>
    </row>
    <row r="656" spans="1:12" x14ac:dyDescent="0.45">
      <c r="A656" s="21" t="s">
        <v>63</v>
      </c>
      <c r="B656" s="34"/>
      <c r="C656" s="23" t="s">
        <v>9</v>
      </c>
      <c r="D656" s="77" t="s">
        <v>469</v>
      </c>
      <c r="E656" s="24"/>
      <c r="F656" s="25"/>
      <c r="G656" s="25"/>
      <c r="H656" s="25"/>
      <c r="I656" s="25"/>
      <c r="J656" s="26">
        <f>I658</f>
        <v>1</v>
      </c>
      <c r="K656" s="26">
        <v>1450</v>
      </c>
      <c r="L656" s="26">
        <f t="shared" ref="L656" si="30">J656*K656</f>
        <v>1450</v>
      </c>
    </row>
    <row r="657" spans="1:12" ht="29.25" customHeight="1" x14ac:dyDescent="0.45">
      <c r="A657" s="25"/>
      <c r="B657" s="25"/>
      <c r="C657" s="25"/>
      <c r="D657" s="77"/>
      <c r="E657" s="24"/>
      <c r="F657" s="25"/>
      <c r="G657" s="25"/>
      <c r="H657" s="25"/>
      <c r="I657" s="25"/>
      <c r="J657" s="25"/>
      <c r="K657" s="11"/>
    </row>
    <row r="658" spans="1:12" hidden="1" x14ac:dyDescent="0.45">
      <c r="A658" s="25"/>
      <c r="B658" s="25"/>
      <c r="C658" s="25"/>
      <c r="D658" s="35"/>
      <c r="E658" s="28">
        <v>1</v>
      </c>
      <c r="F658" s="29">
        <v>0</v>
      </c>
      <c r="G658" s="29">
        <v>0</v>
      </c>
      <c r="H658" s="29">
        <v>0</v>
      </c>
      <c r="I658" s="30">
        <f>OR(E658&lt;&gt;0,F658&lt;&gt;0,G658&lt;&gt;0,H658&lt;&gt;0)*(E658 + (E658 = 0))*(F658 + (F658 = 0))*(G658 + (G658 = 0))*(H658 + (H658 = 0))</f>
        <v>1</v>
      </c>
      <c r="J658" s="25"/>
      <c r="K658" s="11">
        <v>1450</v>
      </c>
    </row>
    <row r="659" spans="1:12" ht="6" customHeight="1" x14ac:dyDescent="0.45">
      <c r="A659" s="31"/>
      <c r="B659" s="31"/>
      <c r="C659" s="31"/>
      <c r="D659" s="32"/>
      <c r="E659" s="33"/>
      <c r="F659" s="31"/>
      <c r="G659" s="31"/>
      <c r="H659" s="31"/>
      <c r="I659" s="31"/>
      <c r="J659" s="31"/>
      <c r="K659" s="31"/>
      <c r="L659" s="31"/>
    </row>
    <row r="660" spans="1:12" hidden="1" x14ac:dyDescent="0.45">
      <c r="A660" s="21" t="s">
        <v>60</v>
      </c>
      <c r="B660" s="34"/>
      <c r="C660" s="23" t="s">
        <v>9</v>
      </c>
      <c r="D660" s="77" t="s">
        <v>247</v>
      </c>
      <c r="E660" s="24"/>
      <c r="F660" s="25"/>
      <c r="G660" s="25"/>
      <c r="H660" s="25"/>
      <c r="I660" s="25"/>
      <c r="J660" s="26">
        <f>I662</f>
        <v>1</v>
      </c>
      <c r="K660" s="26">
        <v>5.13</v>
      </c>
      <c r="L660" s="26">
        <f t="shared" ref="L660" si="31">J660*K660</f>
        <v>5.13</v>
      </c>
    </row>
    <row r="661" spans="1:12" ht="68.25" hidden="1" customHeight="1" x14ac:dyDescent="0.45">
      <c r="A661" s="25"/>
      <c r="B661" s="25"/>
      <c r="C661" s="25"/>
      <c r="D661" s="77"/>
      <c r="E661" s="24"/>
      <c r="F661" s="25"/>
      <c r="G661" s="25"/>
      <c r="H661" s="25"/>
      <c r="I661" s="25"/>
      <c r="J661" s="25"/>
      <c r="K661" s="31"/>
      <c r="L661" s="31"/>
    </row>
    <row r="662" spans="1:12" hidden="1" x14ac:dyDescent="0.45">
      <c r="A662" s="25"/>
      <c r="B662" s="25"/>
      <c r="C662" s="25"/>
      <c r="D662" s="35"/>
      <c r="E662" s="28">
        <v>1</v>
      </c>
      <c r="F662" s="29">
        <v>0</v>
      </c>
      <c r="G662" s="29">
        <v>0</v>
      </c>
      <c r="H662" s="29">
        <v>0</v>
      </c>
      <c r="I662" s="30">
        <f>OR(E662&lt;&gt;0,F662&lt;&gt;0,G662&lt;&gt;0,H662&lt;&gt;0)*(E662 + (E662 = 0))*(F662 + (F662 = 0))*(G662 + (G662 = 0))*(H662 + (H662 = 0))</f>
        <v>1</v>
      </c>
      <c r="J662" s="25"/>
      <c r="K662" s="26">
        <v>5.13</v>
      </c>
      <c r="L662" s="26">
        <f t="shared" ref="L662" si="32">J662*K662</f>
        <v>0</v>
      </c>
    </row>
    <row r="663" spans="1:12" ht="6" hidden="1" customHeight="1" x14ac:dyDescent="0.45">
      <c r="A663" s="31"/>
      <c r="B663" s="31"/>
      <c r="C663" s="31"/>
      <c r="D663" s="32"/>
      <c r="E663" s="33"/>
      <c r="F663" s="31"/>
      <c r="G663" s="31"/>
      <c r="H663" s="31"/>
      <c r="I663" s="31"/>
      <c r="J663" s="31"/>
      <c r="K663" s="31"/>
      <c r="L663" s="31"/>
    </row>
    <row r="664" spans="1:12" x14ac:dyDescent="0.45">
      <c r="A664" s="21" t="s">
        <v>64</v>
      </c>
      <c r="B664" s="34"/>
      <c r="C664" s="23" t="s">
        <v>9</v>
      </c>
      <c r="D664" s="77" t="s">
        <v>484</v>
      </c>
      <c r="E664" s="24"/>
      <c r="F664" s="25"/>
      <c r="G664" s="25"/>
      <c r="H664" s="25"/>
      <c r="I664" s="25"/>
      <c r="J664" s="26">
        <f>I666</f>
        <v>1</v>
      </c>
      <c r="K664" s="26">
        <v>3400</v>
      </c>
      <c r="L664" s="26">
        <f t="shared" ref="L664" si="33">J664*K664</f>
        <v>3400</v>
      </c>
    </row>
    <row r="665" spans="1:12" ht="16.5" customHeight="1" x14ac:dyDescent="0.45">
      <c r="A665" s="25"/>
      <c r="B665" s="25"/>
      <c r="C665" s="25"/>
      <c r="D665" s="77"/>
      <c r="E665" s="24"/>
      <c r="F665" s="25"/>
      <c r="G665" s="25"/>
      <c r="H665" s="25"/>
      <c r="I665" s="25"/>
      <c r="J665" s="25"/>
      <c r="K665" s="11"/>
    </row>
    <row r="666" spans="1:12" hidden="1" x14ac:dyDescent="0.45">
      <c r="A666" s="25"/>
      <c r="B666" s="25"/>
      <c r="C666" s="25"/>
      <c r="D666" s="35"/>
      <c r="E666" s="28">
        <v>1</v>
      </c>
      <c r="F666" s="29">
        <v>0</v>
      </c>
      <c r="G666" s="29">
        <v>0</v>
      </c>
      <c r="H666" s="29">
        <v>0</v>
      </c>
      <c r="I666" s="30">
        <f>OR(E666&lt;&gt;0,F666&lt;&gt;0,G666&lt;&gt;0,H666&lt;&gt;0)*(E666 + (E666 = 0))*(F666 + (F666 = 0))*(G666 + (G666 = 0))*(H666 + (H666 = 0))</f>
        <v>1</v>
      </c>
      <c r="J666" s="25"/>
      <c r="K666" s="11">
        <v>3400</v>
      </c>
    </row>
    <row r="667" spans="1:12" hidden="1" x14ac:dyDescent="0.45">
      <c r="A667" s="25"/>
      <c r="B667" s="25"/>
      <c r="C667" s="25"/>
      <c r="D667" s="35"/>
      <c r="E667" s="28">
        <v>1</v>
      </c>
      <c r="F667" s="29">
        <v>0</v>
      </c>
      <c r="G667" s="29">
        <v>0</v>
      </c>
      <c r="H667" s="29">
        <v>0</v>
      </c>
      <c r="I667" s="30">
        <f>OR(E667&lt;&gt;0,F667&lt;&gt;0,G667&lt;&gt;0,H667&lt;&gt;0)*(E667 + (E667 = 0))*(F667 + (F667 = 0))*(G667 + (G667 = 0))*(H667 + (H667 = 0))</f>
        <v>1</v>
      </c>
      <c r="J667" s="25"/>
      <c r="K667" s="11"/>
    </row>
    <row r="668" spans="1:12" x14ac:dyDescent="0.45">
      <c r="A668" s="31"/>
      <c r="B668" s="31"/>
      <c r="C668" s="31"/>
      <c r="D668" s="32"/>
      <c r="E668" s="33"/>
      <c r="F668" s="31"/>
      <c r="G668" s="31"/>
      <c r="H668" s="31"/>
      <c r="I668" s="31"/>
      <c r="J668" s="31"/>
      <c r="K668" s="31"/>
      <c r="L668" s="31"/>
    </row>
    <row r="669" spans="1:12" x14ac:dyDescent="0.45">
      <c r="A669" s="25"/>
      <c r="B669" s="25"/>
      <c r="C669" s="25"/>
      <c r="D669" s="53" t="s">
        <v>342</v>
      </c>
      <c r="E669" s="38"/>
      <c r="F669" s="36"/>
      <c r="G669" s="36"/>
      <c r="H669" s="36"/>
      <c r="I669" s="39"/>
      <c r="J669" s="40"/>
      <c r="K669" s="40"/>
      <c r="L669" s="26">
        <f>SUM(L598:L668)</f>
        <v>14748.772139999995</v>
      </c>
    </row>
    <row r="670" spans="1:12" x14ac:dyDescent="0.45">
      <c r="A670" s="31"/>
      <c r="B670" s="31"/>
      <c r="C670" s="31"/>
      <c r="D670" s="32"/>
      <c r="E670" s="33"/>
      <c r="F670" s="31"/>
      <c r="G670" s="31"/>
      <c r="H670" s="31"/>
      <c r="I670" s="31"/>
      <c r="J670" s="31"/>
      <c r="K670" s="31"/>
      <c r="L670" s="31"/>
    </row>
    <row r="671" spans="1:12" x14ac:dyDescent="0.45">
      <c r="A671" s="25"/>
      <c r="B671" s="25"/>
      <c r="C671" s="25"/>
      <c r="D671" s="27"/>
      <c r="E671" s="24"/>
      <c r="F671" s="25"/>
      <c r="G671" s="25"/>
      <c r="H671" s="25"/>
      <c r="I671" s="25"/>
      <c r="J671" s="25"/>
      <c r="K671" s="11"/>
    </row>
    <row r="672" spans="1:12" s="5" customFormat="1" ht="15" customHeight="1" x14ac:dyDescent="0.35">
      <c r="A672" s="25"/>
      <c r="B672" s="25"/>
      <c r="C672" s="25"/>
      <c r="D672" s="25"/>
      <c r="E672" s="25"/>
      <c r="F672" s="25"/>
      <c r="G672" s="25"/>
      <c r="H672" s="25"/>
      <c r="I672" s="25"/>
      <c r="J672" s="25"/>
      <c r="K672" s="11"/>
    </row>
    <row r="673" spans="1:12" x14ac:dyDescent="0.45">
      <c r="A673" s="78" t="s">
        <v>377</v>
      </c>
      <c r="B673" s="78"/>
      <c r="C673" s="45" t="s">
        <v>8</v>
      </c>
      <c r="D673" s="78" t="s">
        <v>313</v>
      </c>
      <c r="E673" s="78"/>
      <c r="F673" s="46"/>
      <c r="G673" s="46"/>
      <c r="H673" s="46"/>
      <c r="I673" s="46"/>
      <c r="J673" s="47"/>
      <c r="K673" s="47"/>
      <c r="L673" s="47"/>
    </row>
    <row r="674" spans="1:12" ht="15" customHeight="1" x14ac:dyDescent="0.45">
      <c r="A674" s="21" t="s">
        <v>58</v>
      </c>
      <c r="B674" s="34" t="s">
        <v>314</v>
      </c>
      <c r="C674" s="23" t="s">
        <v>1</v>
      </c>
      <c r="D674" s="77" t="s">
        <v>315</v>
      </c>
      <c r="E674" s="24"/>
      <c r="F674" s="25"/>
      <c r="G674" s="25"/>
      <c r="H674" s="25"/>
      <c r="I674" s="25"/>
      <c r="J674" s="26">
        <f>SUM(I676:I676)</f>
        <v>1</v>
      </c>
      <c r="K674" s="26">
        <v>462.08</v>
      </c>
      <c r="L674" s="26">
        <f>J674*K674</f>
        <v>462.08</v>
      </c>
    </row>
    <row r="675" spans="1:12" ht="54.75" customHeight="1" x14ac:dyDescent="0.45">
      <c r="A675" s="25"/>
      <c r="B675" s="25"/>
      <c r="C675" s="25"/>
      <c r="D675" s="77"/>
      <c r="E675" s="24"/>
      <c r="F675" s="25"/>
      <c r="G675" s="25"/>
      <c r="H675" s="25"/>
      <c r="I675" s="25"/>
      <c r="J675" s="25"/>
      <c r="K675" s="11"/>
    </row>
    <row r="676" spans="1:12" ht="13.5" hidden="1" customHeight="1" x14ac:dyDescent="0.45">
      <c r="A676" s="25"/>
      <c r="B676" s="25"/>
      <c r="C676" s="25"/>
      <c r="D676" s="42"/>
      <c r="E676" s="28">
        <v>1</v>
      </c>
      <c r="F676" s="29">
        <v>0</v>
      </c>
      <c r="G676" s="29">
        <v>0</v>
      </c>
      <c r="H676" s="29">
        <v>0</v>
      </c>
      <c r="I676" s="30">
        <f>OR(E676&lt;&gt;0,F676&lt;&gt;0,G676&lt;&gt;0,H676&lt;&gt;0)*(E676 + (E676 = 0))*(F676 + (F676 = 0))*(G676 + (G676 = 0))*(H676 + (H676 = 0))</f>
        <v>1</v>
      </c>
      <c r="J676" s="25"/>
      <c r="K676" s="11"/>
    </row>
    <row r="677" spans="1:12" ht="6" customHeight="1" x14ac:dyDescent="0.45">
      <c r="A677" s="31"/>
      <c r="B677" s="31"/>
      <c r="C677" s="31"/>
      <c r="D677" s="32"/>
      <c r="E677" s="33"/>
      <c r="F677" s="31"/>
      <c r="G677" s="31"/>
      <c r="H677" s="31"/>
      <c r="I677" s="31"/>
      <c r="J677" s="31"/>
      <c r="K677" s="31"/>
      <c r="L677" s="31"/>
    </row>
    <row r="678" spans="1:12" ht="15" customHeight="1" x14ac:dyDescent="0.45">
      <c r="A678" s="21" t="s">
        <v>59</v>
      </c>
      <c r="B678" s="34" t="s">
        <v>316</v>
      </c>
      <c r="C678" s="23" t="s">
        <v>1</v>
      </c>
      <c r="D678" s="77" t="s">
        <v>584</v>
      </c>
      <c r="E678" s="24"/>
      <c r="F678" s="25"/>
      <c r="G678" s="25"/>
      <c r="H678" s="25"/>
      <c r="I678" s="25"/>
      <c r="J678" s="26">
        <f>SUM(I680:I680)</f>
        <v>1</v>
      </c>
      <c r="K678" s="26">
        <v>998.93</v>
      </c>
      <c r="L678" s="26">
        <f>J678*K678</f>
        <v>998.93</v>
      </c>
    </row>
    <row r="679" spans="1:12" ht="131.25" customHeight="1" x14ac:dyDescent="0.45">
      <c r="A679" s="25"/>
      <c r="B679" s="25"/>
      <c r="C679" s="25"/>
      <c r="D679" s="77"/>
      <c r="E679" s="24"/>
      <c r="F679" s="25"/>
      <c r="G679" s="25"/>
      <c r="H679" s="25"/>
      <c r="I679" s="25"/>
      <c r="J679" s="25"/>
      <c r="K679" s="11"/>
    </row>
    <row r="680" spans="1:12" ht="13.5" hidden="1" customHeight="1" x14ac:dyDescent="0.45">
      <c r="A680" s="25"/>
      <c r="B680" s="25"/>
      <c r="C680" s="25"/>
      <c r="D680" s="42"/>
      <c r="E680" s="28">
        <v>1</v>
      </c>
      <c r="F680" s="29">
        <v>0</v>
      </c>
      <c r="G680" s="29">
        <v>0</v>
      </c>
      <c r="H680" s="29">
        <v>0</v>
      </c>
      <c r="I680" s="30">
        <f>OR(E680&lt;&gt;0,F680&lt;&gt;0,G680&lt;&gt;0,H680&lt;&gt;0)*(E680 + (E680 = 0))*(F680 + (F680 = 0))*(G680 + (G680 = 0))*(H680 + (H680 = 0))</f>
        <v>1</v>
      </c>
      <c r="J680" s="25"/>
      <c r="K680" s="11"/>
    </row>
    <row r="681" spans="1:12" ht="6" customHeight="1" x14ac:dyDescent="0.45">
      <c r="A681" s="31"/>
      <c r="B681" s="31"/>
      <c r="C681" s="31"/>
      <c r="D681" s="32"/>
      <c r="E681" s="33"/>
      <c r="F681" s="31"/>
      <c r="G681" s="31"/>
      <c r="H681" s="31"/>
      <c r="I681" s="31"/>
      <c r="J681" s="31"/>
      <c r="K681" s="31"/>
      <c r="L681" s="31"/>
    </row>
    <row r="682" spans="1:12" ht="15" customHeight="1" x14ac:dyDescent="0.45">
      <c r="A682" s="21" t="s">
        <v>60</v>
      </c>
      <c r="B682" s="34" t="s">
        <v>317</v>
      </c>
      <c r="C682" s="23" t="s">
        <v>1</v>
      </c>
      <c r="D682" s="77" t="s">
        <v>510</v>
      </c>
      <c r="E682" s="24"/>
      <c r="F682" s="25"/>
      <c r="G682" s="25"/>
      <c r="H682" s="25"/>
      <c r="I682" s="25"/>
      <c r="J682" s="26">
        <f>SUM(I684:I684)</f>
        <v>1</v>
      </c>
      <c r="K682" s="26">
        <v>241.86</v>
      </c>
      <c r="L682" s="26">
        <f>J682*K682</f>
        <v>241.86</v>
      </c>
    </row>
    <row r="683" spans="1:12" ht="17.25" customHeight="1" x14ac:dyDescent="0.45">
      <c r="A683" s="25"/>
      <c r="B683" s="25"/>
      <c r="C683" s="25"/>
      <c r="D683" s="77"/>
      <c r="E683" s="24"/>
      <c r="F683" s="25"/>
      <c r="G683" s="25"/>
      <c r="H683" s="25"/>
      <c r="I683" s="25"/>
      <c r="J683" s="25"/>
      <c r="K683" s="11"/>
    </row>
    <row r="684" spans="1:12" ht="13.5" hidden="1" customHeight="1" x14ac:dyDescent="0.45">
      <c r="A684" s="25"/>
      <c r="B684" s="25"/>
      <c r="C684" s="25"/>
      <c r="D684" s="42"/>
      <c r="E684" s="28">
        <v>1</v>
      </c>
      <c r="F684" s="29">
        <v>0</v>
      </c>
      <c r="G684" s="29">
        <v>0</v>
      </c>
      <c r="H684" s="29">
        <v>0</v>
      </c>
      <c r="I684" s="30">
        <f>OR(E684&lt;&gt;0,F684&lt;&gt;0,G684&lt;&gt;0,H684&lt;&gt;0)*(E684 + (E684 = 0))*(F684 + (F684 = 0))*(G684 + (G684 = 0))*(H684 + (H684 = 0))</f>
        <v>1</v>
      </c>
      <c r="J684" s="25"/>
      <c r="K684" s="11"/>
    </row>
    <row r="685" spans="1:12" ht="6" customHeight="1" x14ac:dyDescent="0.45">
      <c r="A685" s="31"/>
      <c r="B685" s="31"/>
      <c r="C685" s="31"/>
      <c r="D685" s="32"/>
      <c r="E685" s="33"/>
      <c r="F685" s="31"/>
      <c r="G685" s="31"/>
      <c r="H685" s="31"/>
      <c r="I685" s="31"/>
      <c r="J685" s="31"/>
      <c r="K685" s="31"/>
      <c r="L685" s="31"/>
    </row>
    <row r="686" spans="1:12" ht="15" customHeight="1" x14ac:dyDescent="0.45">
      <c r="A686" s="21" t="s">
        <v>61</v>
      </c>
      <c r="B686" s="34" t="s">
        <v>318</v>
      </c>
      <c r="C686" s="23" t="s">
        <v>2</v>
      </c>
      <c r="D686" s="77" t="s">
        <v>542</v>
      </c>
      <c r="E686" s="24"/>
      <c r="F686" s="25"/>
      <c r="G686" s="25"/>
      <c r="H686" s="25"/>
      <c r="I686" s="25"/>
      <c r="J686" s="26">
        <f>SUM(I688:I690)</f>
        <v>1812.5</v>
      </c>
      <c r="K686" s="26">
        <v>2.96</v>
      </c>
      <c r="L686" s="26">
        <f t="shared" ref="L686" si="34">J686*K686</f>
        <v>5365</v>
      </c>
    </row>
    <row r="687" spans="1:12" ht="41.25" customHeight="1" x14ac:dyDescent="0.45">
      <c r="A687" s="25"/>
      <c r="B687" s="25"/>
      <c r="C687" s="25"/>
      <c r="D687" s="77"/>
      <c r="E687" s="24"/>
      <c r="F687" s="25"/>
      <c r="G687" s="25"/>
      <c r="H687" s="25"/>
      <c r="I687" s="25"/>
      <c r="J687" s="25"/>
      <c r="K687" s="26"/>
      <c r="L687" s="26"/>
    </row>
    <row r="688" spans="1:12" x14ac:dyDescent="0.45">
      <c r="A688" s="25"/>
      <c r="B688" s="25"/>
      <c r="C688" s="25"/>
      <c r="D688" s="42" t="s">
        <v>544</v>
      </c>
      <c r="E688" s="28">
        <v>6</v>
      </c>
      <c r="F688" s="29">
        <v>251</v>
      </c>
      <c r="G688" s="29">
        <v>0</v>
      </c>
      <c r="H688" s="29">
        <v>0</v>
      </c>
      <c r="I688" s="30">
        <f>OR(E688&lt;&gt;0,F688&lt;&gt;0,G688&lt;&gt;0,H688&lt;&gt;0)*(E688 + (E688 = 0))*(F688 + (F688 = 0))*(G688 + (G688 = 0))*(H688 + (H688 = 0))</f>
        <v>1506</v>
      </c>
      <c r="J688" s="25"/>
      <c r="K688" s="11"/>
    </row>
    <row r="689" spans="1:12" x14ac:dyDescent="0.45">
      <c r="A689" s="25"/>
      <c r="B689" s="25"/>
      <c r="C689" s="25"/>
      <c r="D689" s="42" t="s">
        <v>545</v>
      </c>
      <c r="E689" s="28">
        <v>7</v>
      </c>
      <c r="F689" s="29">
        <v>27.5</v>
      </c>
      <c r="G689" s="29">
        <v>0</v>
      </c>
      <c r="H689" s="29">
        <v>0</v>
      </c>
      <c r="I689" s="30">
        <f t="shared" ref="I689:I690" si="35">OR(E689&lt;&gt;0,F689&lt;&gt;0,G689&lt;&gt;0,H689&lt;&gt;0)*(E689 + (E689 = 0))*(F689 + (F689 = 0))*(G689 + (G689 = 0))*(H689 + (H689 = 0))</f>
        <v>192.5</v>
      </c>
      <c r="J689" s="25"/>
      <c r="K689" s="11"/>
    </row>
    <row r="690" spans="1:12" x14ac:dyDescent="0.45">
      <c r="A690" s="25"/>
      <c r="B690" s="25"/>
      <c r="C690" s="25"/>
      <c r="D690" s="42" t="s">
        <v>546</v>
      </c>
      <c r="E690" s="28">
        <v>6</v>
      </c>
      <c r="F690" s="29">
        <v>19</v>
      </c>
      <c r="G690" s="29">
        <v>0</v>
      </c>
      <c r="H690" s="29">
        <v>0</v>
      </c>
      <c r="I690" s="30">
        <f t="shared" si="35"/>
        <v>114</v>
      </c>
      <c r="J690" s="25"/>
      <c r="K690" s="11"/>
    </row>
    <row r="691" spans="1:12" ht="6" customHeight="1" x14ac:dyDescent="0.45">
      <c r="A691" s="31"/>
      <c r="B691" s="31"/>
      <c r="C691" s="31"/>
      <c r="D691" s="32"/>
      <c r="E691" s="33"/>
      <c r="F691" s="31"/>
      <c r="G691" s="31"/>
      <c r="H691" s="31"/>
      <c r="I691" s="31"/>
      <c r="J691" s="31"/>
      <c r="K691" s="31"/>
      <c r="L691" s="31"/>
    </row>
    <row r="692" spans="1:12" ht="15" customHeight="1" x14ac:dyDescent="0.45">
      <c r="A692" s="21" t="s">
        <v>62</v>
      </c>
      <c r="B692" s="34" t="s">
        <v>319</v>
      </c>
      <c r="C692" s="23" t="s">
        <v>2</v>
      </c>
      <c r="D692" s="77" t="s">
        <v>543</v>
      </c>
      <c r="E692" s="24"/>
      <c r="F692" s="25"/>
      <c r="G692" s="25"/>
      <c r="H692" s="25"/>
      <c r="I692" s="25"/>
      <c r="J692" s="26">
        <f>SUM(I694:I694)</f>
        <v>5.5</v>
      </c>
      <c r="K692" s="26">
        <v>6.77</v>
      </c>
      <c r="L692" s="26">
        <f t="shared" ref="L692" si="36">J692*K692</f>
        <v>37.234999999999999</v>
      </c>
    </row>
    <row r="693" spans="1:12" ht="41.25" customHeight="1" x14ac:dyDescent="0.45">
      <c r="A693" s="25"/>
      <c r="B693" s="25"/>
      <c r="C693" s="25"/>
      <c r="D693" s="77"/>
      <c r="E693" s="24"/>
      <c r="F693" s="25"/>
      <c r="G693" s="25"/>
      <c r="H693" s="25"/>
      <c r="I693" s="25"/>
      <c r="J693" s="25"/>
      <c r="K693" s="11"/>
    </row>
    <row r="694" spans="1:12" ht="13.5" hidden="1" customHeight="1" x14ac:dyDescent="0.45">
      <c r="A694" s="25"/>
      <c r="B694" s="25"/>
      <c r="C694" s="25"/>
      <c r="D694" s="42"/>
      <c r="E694" s="28">
        <v>1</v>
      </c>
      <c r="F694" s="29">
        <v>5.5</v>
      </c>
      <c r="G694" s="29">
        <v>0</v>
      </c>
      <c r="H694" s="29">
        <v>0</v>
      </c>
      <c r="I694" s="30">
        <f>OR(E694&lt;&gt;0,F694&lt;&gt;0,G694&lt;&gt;0,H694&lt;&gt;0)*(E694 + (E694 = 0))*(F694 + (F694 = 0))*(G694 + (G694 = 0))*(H694 + (H694 = 0))</f>
        <v>5.5</v>
      </c>
      <c r="J694" s="25"/>
      <c r="K694" s="11"/>
    </row>
    <row r="695" spans="1:12" ht="6" customHeight="1" x14ac:dyDescent="0.45">
      <c r="A695" s="31"/>
      <c r="B695" s="31"/>
      <c r="C695" s="31"/>
      <c r="D695" s="32"/>
      <c r="E695" s="33"/>
      <c r="F695" s="31"/>
      <c r="G695" s="31"/>
      <c r="H695" s="31"/>
      <c r="I695" s="31"/>
      <c r="J695" s="31"/>
      <c r="K695" s="31"/>
      <c r="L695" s="31"/>
    </row>
    <row r="696" spans="1:12" ht="15" customHeight="1" x14ac:dyDescent="0.45">
      <c r="A696" s="21" t="s">
        <v>63</v>
      </c>
      <c r="B696" s="34" t="s">
        <v>522</v>
      </c>
      <c r="C696" s="23" t="s">
        <v>2</v>
      </c>
      <c r="D696" s="77" t="s">
        <v>521</v>
      </c>
      <c r="E696" s="24"/>
      <c r="F696" s="25"/>
      <c r="G696" s="25"/>
      <c r="H696" s="25"/>
      <c r="I696" s="25"/>
      <c r="J696" s="26">
        <f>SUM(I698:I701)</f>
        <v>293.59999999999997</v>
      </c>
      <c r="K696" s="26">
        <v>6.41</v>
      </c>
      <c r="L696" s="26">
        <f t="shared" ref="L696" si="37">J696*K696</f>
        <v>1881.9759999999999</v>
      </c>
    </row>
    <row r="697" spans="1:12" ht="41.25" customHeight="1" x14ac:dyDescent="0.45">
      <c r="A697" s="25"/>
      <c r="B697" s="25"/>
      <c r="C697" s="25"/>
      <c r="D697" s="77"/>
      <c r="E697" s="24"/>
      <c r="F697" s="25"/>
      <c r="G697" s="25"/>
      <c r="H697" s="25"/>
      <c r="I697" s="25"/>
      <c r="J697" s="25"/>
      <c r="K697" s="11"/>
    </row>
    <row r="698" spans="1:12" hidden="1" x14ac:dyDescent="0.45">
      <c r="A698" s="25"/>
      <c r="B698" s="25"/>
      <c r="C698" s="25"/>
      <c r="D698" s="42" t="s">
        <v>525</v>
      </c>
      <c r="E698" s="28">
        <v>1</v>
      </c>
      <c r="F698" s="29">
        <f>30.8+71.6+10.6+23.7</f>
        <v>136.69999999999999</v>
      </c>
      <c r="G698" s="29">
        <v>0</v>
      </c>
      <c r="H698" s="29">
        <v>0</v>
      </c>
      <c r="I698" s="30">
        <f>OR(E698&lt;&gt;0,F698&lt;&gt;0,G698&lt;&gt;0,H698&lt;&gt;0)*(E698 + (E698 = 0))*(F698 + (F698 = 0))*(G698 + (G698 = 0))*(H698 + (H698 = 0))</f>
        <v>136.69999999999999</v>
      </c>
      <c r="J698" s="25"/>
      <c r="K698" s="11"/>
    </row>
    <row r="699" spans="1:12" hidden="1" x14ac:dyDescent="0.45">
      <c r="A699" s="25"/>
      <c r="B699" s="25"/>
      <c r="C699" s="25"/>
      <c r="D699" s="42" t="s">
        <v>523</v>
      </c>
      <c r="E699" s="28">
        <v>1</v>
      </c>
      <c r="F699" s="29">
        <f>3.8+3+60.8+8.4+27.4+3.8</f>
        <v>107.2</v>
      </c>
      <c r="G699" s="29">
        <v>0</v>
      </c>
      <c r="H699" s="29">
        <v>0</v>
      </c>
      <c r="I699" s="30">
        <f t="shared" ref="I699:I700" si="38">OR(E699&lt;&gt;0,F699&lt;&gt;0,G699&lt;&gt;0,H699&lt;&gt;0)*(E699 + (E699 = 0))*(F699 + (F699 = 0))*(G699 + (G699 = 0))*(H699 + (H699 = 0))</f>
        <v>107.2</v>
      </c>
      <c r="J699" s="25"/>
      <c r="K699" s="11"/>
    </row>
    <row r="700" spans="1:12" hidden="1" x14ac:dyDescent="0.45">
      <c r="A700" s="25"/>
      <c r="B700" s="25"/>
      <c r="C700" s="25"/>
      <c r="D700" s="42" t="s">
        <v>524</v>
      </c>
      <c r="E700" s="28">
        <v>1</v>
      </c>
      <c r="F700" s="29">
        <f>7.4+8.3+14</f>
        <v>29.700000000000003</v>
      </c>
      <c r="G700" s="29">
        <v>0</v>
      </c>
      <c r="H700" s="29">
        <v>0</v>
      </c>
      <c r="I700" s="30">
        <f t="shared" si="38"/>
        <v>29.700000000000003</v>
      </c>
      <c r="J700" s="25"/>
      <c r="K700" s="11"/>
    </row>
    <row r="701" spans="1:12" hidden="1" x14ac:dyDescent="0.45">
      <c r="A701" s="25"/>
      <c r="B701" s="25"/>
      <c r="C701" s="25"/>
      <c r="D701" s="42" t="s">
        <v>526</v>
      </c>
      <c r="E701" s="28">
        <v>1</v>
      </c>
      <c r="F701" s="29">
        <v>20</v>
      </c>
      <c r="G701" s="29">
        <v>0</v>
      </c>
      <c r="H701" s="29">
        <v>0</v>
      </c>
      <c r="I701" s="30">
        <f>OR(E701&lt;&gt;0,F701&lt;&gt;0,G701&lt;&gt;0,H701&lt;&gt;0)*(E701 + (E701 = 0))*(F701 + (F701 = 0))*(G701 + (G701 = 0))*(H701 + (H701 = 0))</f>
        <v>20</v>
      </c>
      <c r="J701" s="25"/>
      <c r="K701" s="11"/>
    </row>
    <row r="702" spans="1:12" ht="6" customHeight="1" x14ac:dyDescent="0.45">
      <c r="A702" s="31"/>
      <c r="B702" s="31"/>
      <c r="C702" s="31"/>
      <c r="D702" s="32"/>
      <c r="E702" s="33"/>
      <c r="F702" s="31"/>
      <c r="G702" s="31"/>
      <c r="H702" s="31"/>
      <c r="I702" s="31"/>
      <c r="J702" s="31"/>
      <c r="K702" s="31"/>
      <c r="L702" s="31"/>
    </row>
    <row r="703" spans="1:12" ht="15" customHeight="1" x14ac:dyDescent="0.45">
      <c r="A703" s="21" t="s">
        <v>64</v>
      </c>
      <c r="B703" s="34" t="s">
        <v>320</v>
      </c>
      <c r="C703" s="23" t="s">
        <v>2</v>
      </c>
      <c r="D703" s="77" t="s">
        <v>188</v>
      </c>
      <c r="E703" s="24"/>
      <c r="F703" s="25"/>
      <c r="G703" s="25"/>
      <c r="H703" s="25"/>
      <c r="I703" s="25"/>
      <c r="J703" s="26">
        <f>SUM(I705:I707)</f>
        <v>342.7</v>
      </c>
      <c r="K703" s="26">
        <v>4.59</v>
      </c>
      <c r="L703" s="26">
        <f t="shared" ref="L703" si="39">J703*K703</f>
        <v>1572.9929999999999</v>
      </c>
    </row>
    <row r="704" spans="1:12" ht="41.25" customHeight="1" x14ac:dyDescent="0.45">
      <c r="A704" s="25"/>
      <c r="B704" s="25"/>
      <c r="C704" s="25"/>
      <c r="D704" s="77"/>
      <c r="E704" s="24"/>
      <c r="F704" s="25"/>
      <c r="G704" s="25"/>
      <c r="H704" s="25"/>
      <c r="I704" s="25"/>
      <c r="J704" s="25"/>
      <c r="K704" s="11"/>
    </row>
    <row r="705" spans="1:12" hidden="1" x14ac:dyDescent="0.45">
      <c r="A705" s="25"/>
      <c r="B705" s="25"/>
      <c r="C705" s="25"/>
      <c r="D705" s="42" t="s">
        <v>272</v>
      </c>
      <c r="E705" s="28">
        <v>1</v>
      </c>
      <c r="F705" s="29">
        <f>F688+F689+F690</f>
        <v>297.5</v>
      </c>
      <c r="G705" s="29">
        <v>0</v>
      </c>
      <c r="H705" s="29">
        <v>0</v>
      </c>
      <c r="I705" s="30">
        <f>OR(E705&lt;&gt;0,F705&lt;&gt;0,G705&lt;&gt;0,H705&lt;&gt;0)*(E705 + (E705 = 0))*(F705 + (F705 = 0))*(G705 + (G705 = 0))*(H705 + (H705 = 0))</f>
        <v>297.5</v>
      </c>
      <c r="J705" s="25"/>
      <c r="K705" s="11"/>
    </row>
    <row r="706" spans="1:12" hidden="1" x14ac:dyDescent="0.45">
      <c r="A706" s="25"/>
      <c r="B706" s="25"/>
      <c r="C706" s="25"/>
      <c r="D706" s="42" t="s">
        <v>324</v>
      </c>
      <c r="E706" s="28">
        <v>1</v>
      </c>
      <c r="F706" s="29">
        <v>40.700000000000003</v>
      </c>
      <c r="G706" s="29">
        <v>0</v>
      </c>
      <c r="H706" s="29">
        <v>0</v>
      </c>
      <c r="I706" s="30">
        <f t="shared" ref="I706:I707" si="40">OR(E706&lt;&gt;0,F706&lt;&gt;0,G706&lt;&gt;0,H706&lt;&gt;0)*(E706 + (E706 = 0))*(F706 + (F706 = 0))*(G706 + (G706 = 0))*(H706 + (H706 = 0))</f>
        <v>40.700000000000003</v>
      </c>
      <c r="J706" s="25"/>
      <c r="K706" s="11"/>
    </row>
    <row r="707" spans="1:12" hidden="1" x14ac:dyDescent="0.45">
      <c r="A707" s="25"/>
      <c r="B707" s="25"/>
      <c r="C707" s="25"/>
      <c r="D707" s="42" t="s">
        <v>527</v>
      </c>
      <c r="E707" s="28">
        <v>1</v>
      </c>
      <c r="F707" s="29">
        <v>4.5</v>
      </c>
      <c r="G707" s="29">
        <v>0</v>
      </c>
      <c r="H707" s="29">
        <v>0</v>
      </c>
      <c r="I707" s="30">
        <f t="shared" si="40"/>
        <v>4.5</v>
      </c>
      <c r="J707" s="25"/>
      <c r="K707" s="11"/>
    </row>
    <row r="708" spans="1:12" ht="6" customHeight="1" x14ac:dyDescent="0.45">
      <c r="A708" s="31"/>
      <c r="B708" s="31"/>
      <c r="C708" s="31"/>
      <c r="D708" s="32"/>
      <c r="E708" s="33"/>
      <c r="F708" s="31"/>
      <c r="G708" s="31"/>
      <c r="H708" s="31"/>
      <c r="I708" s="31"/>
      <c r="J708" s="31"/>
      <c r="K708" s="31"/>
      <c r="L708" s="31"/>
    </row>
    <row r="709" spans="1:12" ht="15" customHeight="1" x14ac:dyDescent="0.45">
      <c r="A709" s="21" t="s">
        <v>65</v>
      </c>
      <c r="B709" s="34" t="s">
        <v>499</v>
      </c>
      <c r="C709" s="23" t="s">
        <v>2</v>
      </c>
      <c r="D709" s="77" t="s">
        <v>503</v>
      </c>
      <c r="E709" s="24"/>
      <c r="F709" s="25"/>
      <c r="G709" s="25"/>
      <c r="H709" s="25"/>
      <c r="I709" s="25"/>
      <c r="J709" s="26">
        <f>SUM(I711:I714)</f>
        <v>293.59999999999997</v>
      </c>
      <c r="K709" s="26">
        <v>15.01</v>
      </c>
      <c r="L709" s="26">
        <f t="shared" ref="L709" si="41">J709*K709</f>
        <v>4406.9359999999997</v>
      </c>
    </row>
    <row r="710" spans="1:12" ht="37.5" customHeight="1" x14ac:dyDescent="0.45">
      <c r="A710" s="25"/>
      <c r="B710" s="25"/>
      <c r="C710" s="25"/>
      <c r="D710" s="77"/>
      <c r="E710" s="24"/>
      <c r="F710" s="25"/>
      <c r="G710" s="25"/>
      <c r="H710" s="25"/>
      <c r="I710" s="25"/>
      <c r="J710" s="25"/>
      <c r="K710" s="11"/>
    </row>
    <row r="711" spans="1:12" hidden="1" x14ac:dyDescent="0.45">
      <c r="A711" s="25"/>
      <c r="B711" s="25"/>
      <c r="C711" s="25"/>
      <c r="D711" s="42" t="s">
        <v>525</v>
      </c>
      <c r="E711" s="28">
        <v>1</v>
      </c>
      <c r="F711" s="29">
        <f>30.8+71.6+10.6+23.7</f>
        <v>136.69999999999999</v>
      </c>
      <c r="G711" s="29">
        <v>0</v>
      </c>
      <c r="H711" s="29">
        <v>0</v>
      </c>
      <c r="I711" s="30">
        <f>OR(E711&lt;&gt;0,F711&lt;&gt;0,G711&lt;&gt;0,H711&lt;&gt;0)*(E711 + (E711 = 0))*(F711 + (F711 = 0))*(G711 + (G711 = 0))*(H711 + (H711 = 0))</f>
        <v>136.69999999999999</v>
      </c>
      <c r="J711" s="25"/>
      <c r="K711" s="11"/>
    </row>
    <row r="712" spans="1:12" hidden="1" x14ac:dyDescent="0.45">
      <c r="A712" s="25"/>
      <c r="B712" s="25"/>
      <c r="C712" s="25"/>
      <c r="D712" s="42" t="s">
        <v>523</v>
      </c>
      <c r="E712" s="28">
        <v>1</v>
      </c>
      <c r="F712" s="29">
        <f>3.8+3+60.8+8.4+27.4+3.8</f>
        <v>107.2</v>
      </c>
      <c r="G712" s="29">
        <v>0</v>
      </c>
      <c r="H712" s="29">
        <v>0</v>
      </c>
      <c r="I712" s="30">
        <f t="shared" ref="I712:I713" si="42">OR(E712&lt;&gt;0,F712&lt;&gt;0,G712&lt;&gt;0,H712&lt;&gt;0)*(E712 + (E712 = 0))*(F712 + (F712 = 0))*(G712 + (G712 = 0))*(H712 + (H712 = 0))</f>
        <v>107.2</v>
      </c>
      <c r="J712" s="25"/>
      <c r="K712" s="11"/>
    </row>
    <row r="713" spans="1:12" hidden="1" x14ac:dyDescent="0.45">
      <c r="A713" s="25"/>
      <c r="B713" s="25"/>
      <c r="C713" s="25"/>
      <c r="D713" s="42" t="s">
        <v>524</v>
      </c>
      <c r="E713" s="28">
        <v>1</v>
      </c>
      <c r="F713" s="29">
        <f>7.4+8.3+14</f>
        <v>29.700000000000003</v>
      </c>
      <c r="G713" s="29">
        <v>0</v>
      </c>
      <c r="H713" s="29">
        <v>0</v>
      </c>
      <c r="I713" s="30">
        <f t="shared" si="42"/>
        <v>29.700000000000003</v>
      </c>
      <c r="J713" s="25"/>
      <c r="K713" s="11"/>
    </row>
    <row r="714" spans="1:12" hidden="1" x14ac:dyDescent="0.45">
      <c r="A714" s="25"/>
      <c r="B714" s="25"/>
      <c r="C714" s="25"/>
      <c r="D714" s="42" t="s">
        <v>526</v>
      </c>
      <c r="E714" s="28">
        <v>1</v>
      </c>
      <c r="F714" s="29">
        <v>20</v>
      </c>
      <c r="G714" s="29">
        <v>0</v>
      </c>
      <c r="H714" s="29">
        <v>0</v>
      </c>
      <c r="I714" s="30">
        <f>OR(E714&lt;&gt;0,F714&lt;&gt;0,G714&lt;&gt;0,H714&lt;&gt;0)*(E714 + (E714 = 0))*(F714 + (F714 = 0))*(G714 + (G714 = 0))*(H714 + (H714 = 0))</f>
        <v>20</v>
      </c>
      <c r="J714" s="25"/>
      <c r="K714" s="11"/>
    </row>
    <row r="715" spans="1:12" ht="6" customHeight="1" x14ac:dyDescent="0.45">
      <c r="A715" s="31"/>
      <c r="B715" s="31"/>
      <c r="C715" s="31"/>
      <c r="D715" s="32"/>
      <c r="E715" s="33"/>
      <c r="F715" s="31"/>
      <c r="G715" s="31"/>
      <c r="H715" s="31"/>
      <c r="I715" s="31"/>
      <c r="J715" s="31"/>
      <c r="K715" s="31"/>
      <c r="L715" s="31"/>
    </row>
    <row r="716" spans="1:12" ht="15" customHeight="1" x14ac:dyDescent="0.45">
      <c r="A716" s="21" t="s">
        <v>73</v>
      </c>
      <c r="B716" s="34" t="s">
        <v>501</v>
      </c>
      <c r="C716" s="23" t="s">
        <v>2</v>
      </c>
      <c r="D716" s="77" t="s">
        <v>502</v>
      </c>
      <c r="E716" s="24"/>
      <c r="F716" s="25"/>
      <c r="G716" s="25"/>
      <c r="H716" s="25"/>
      <c r="I716" s="25"/>
      <c r="J716" s="26">
        <f>SUM(I718:I719)</f>
        <v>45.2</v>
      </c>
      <c r="K716" s="26">
        <v>8.91</v>
      </c>
      <c r="L716" s="26">
        <f t="shared" ref="L716" si="43">J716*K716</f>
        <v>402.73200000000003</v>
      </c>
    </row>
    <row r="717" spans="1:12" ht="41.25" customHeight="1" x14ac:dyDescent="0.45">
      <c r="A717" s="25"/>
      <c r="B717" s="25"/>
      <c r="C717" s="25"/>
      <c r="D717" s="77"/>
      <c r="E717" s="24"/>
      <c r="F717" s="25"/>
      <c r="G717" s="25"/>
      <c r="H717" s="25"/>
      <c r="I717" s="25"/>
      <c r="J717" s="25"/>
      <c r="K717" s="11"/>
    </row>
    <row r="718" spans="1:12" ht="13.5" hidden="1" customHeight="1" x14ac:dyDescent="0.45">
      <c r="A718" s="25"/>
      <c r="B718" s="25"/>
      <c r="C718" s="25"/>
      <c r="D718" s="42" t="s">
        <v>324</v>
      </c>
      <c r="E718" s="28">
        <v>1</v>
      </c>
      <c r="F718" s="29">
        <v>40.700000000000003</v>
      </c>
      <c r="G718" s="29">
        <v>0</v>
      </c>
      <c r="H718" s="29">
        <v>0</v>
      </c>
      <c r="I718" s="30">
        <f>OR(E718&lt;&gt;0,F718&lt;&gt;0,G718&lt;&gt;0,H718&lt;&gt;0)*(E718 + (E718 = 0))*(F718 + (F718 = 0))*(G718 + (G718 = 0))*(H718 + (H718 = 0))</f>
        <v>40.700000000000003</v>
      </c>
      <c r="J718" s="25"/>
      <c r="K718" s="11"/>
    </row>
    <row r="719" spans="1:12" ht="13.5" hidden="1" customHeight="1" x14ac:dyDescent="0.45">
      <c r="A719" s="25"/>
      <c r="B719" s="25"/>
      <c r="C719" s="25"/>
      <c r="D719" s="42" t="s">
        <v>527</v>
      </c>
      <c r="E719" s="28">
        <v>1</v>
      </c>
      <c r="F719" s="29">
        <v>4.5</v>
      </c>
      <c r="G719" s="29">
        <v>0</v>
      </c>
      <c r="H719" s="29">
        <v>0</v>
      </c>
      <c r="I719" s="30">
        <f>OR(E719&lt;&gt;0,F719&lt;&gt;0,G719&lt;&gt;0,H719&lt;&gt;0)*(E719 + (E719 = 0))*(F719 + (F719 = 0))*(G719 + (G719 = 0))*(H719 + (H719 = 0))</f>
        <v>4.5</v>
      </c>
      <c r="J719" s="25"/>
      <c r="K719" s="11"/>
    </row>
    <row r="720" spans="1:12" ht="6" customHeight="1" x14ac:dyDescent="0.45">
      <c r="A720" s="31"/>
      <c r="B720" s="31"/>
      <c r="C720" s="31"/>
      <c r="D720" s="32"/>
      <c r="E720" s="33"/>
      <c r="F720" s="31"/>
      <c r="G720" s="31"/>
      <c r="H720" s="31"/>
      <c r="I720" s="31"/>
      <c r="J720" s="31"/>
      <c r="K720" s="31"/>
      <c r="L720" s="31"/>
    </row>
    <row r="721" spans="1:12" ht="15" customHeight="1" x14ac:dyDescent="0.45">
      <c r="A721" s="21" t="s">
        <v>75</v>
      </c>
      <c r="B721" s="34" t="s">
        <v>321</v>
      </c>
      <c r="C721" s="23" t="s">
        <v>1</v>
      </c>
      <c r="D721" s="77" t="s">
        <v>585</v>
      </c>
      <c r="E721" s="24"/>
      <c r="F721" s="25"/>
      <c r="G721" s="25"/>
      <c r="H721" s="25"/>
      <c r="I721" s="25"/>
      <c r="J721" s="26">
        <f>SUM(I723:I723)</f>
        <v>1</v>
      </c>
      <c r="K721" s="26">
        <v>510.9</v>
      </c>
      <c r="L721" s="26">
        <f t="shared" ref="L721" si="44">J721*K721</f>
        <v>510.9</v>
      </c>
    </row>
    <row r="722" spans="1:12" ht="122.25" customHeight="1" x14ac:dyDescent="0.45">
      <c r="A722" s="25"/>
      <c r="B722" s="25"/>
      <c r="C722" s="25"/>
      <c r="D722" s="77"/>
      <c r="E722" s="24"/>
      <c r="F722" s="25"/>
      <c r="G722" s="25"/>
      <c r="H722" s="25"/>
      <c r="I722" s="25"/>
      <c r="J722" s="25"/>
      <c r="K722" s="11"/>
    </row>
    <row r="723" spans="1:12" ht="13.5" hidden="1" customHeight="1" x14ac:dyDescent="0.45">
      <c r="A723" s="25"/>
      <c r="B723" s="25"/>
      <c r="C723" s="25"/>
      <c r="D723" s="42" t="s">
        <v>322</v>
      </c>
      <c r="E723" s="28">
        <v>1</v>
      </c>
      <c r="F723" s="29">
        <v>0</v>
      </c>
      <c r="G723" s="29">
        <v>0</v>
      </c>
      <c r="H723" s="29">
        <v>0</v>
      </c>
      <c r="I723" s="30">
        <f>OR(E723&lt;&gt;0,F723&lt;&gt;0,G723&lt;&gt;0,H723&lt;&gt;0)*(E723 + (E723 = 0))*(F723 + (F723 = 0))*(G723 + (G723 = 0))*(H723 + (H723 = 0))</f>
        <v>1</v>
      </c>
      <c r="J723" s="25"/>
      <c r="K723" s="11"/>
    </row>
    <row r="724" spans="1:12" ht="6" customHeight="1" x14ac:dyDescent="0.45">
      <c r="A724" s="31"/>
      <c r="B724" s="31"/>
      <c r="C724" s="31"/>
      <c r="D724" s="32"/>
      <c r="E724" s="33"/>
      <c r="F724" s="31"/>
      <c r="G724" s="31"/>
      <c r="H724" s="31"/>
      <c r="I724" s="31"/>
      <c r="J724" s="31"/>
      <c r="K724" s="31"/>
      <c r="L724" s="31"/>
    </row>
    <row r="725" spans="1:12" ht="15" customHeight="1" x14ac:dyDescent="0.45">
      <c r="A725" s="21" t="s">
        <v>74</v>
      </c>
      <c r="B725" s="34" t="s">
        <v>323</v>
      </c>
      <c r="C725" s="23" t="s">
        <v>1</v>
      </c>
      <c r="D725" s="77" t="s">
        <v>586</v>
      </c>
      <c r="E725" s="24"/>
      <c r="F725" s="25"/>
      <c r="G725" s="25"/>
      <c r="H725" s="25"/>
      <c r="I725" s="25"/>
      <c r="J725" s="26">
        <f>SUM(I727:I727)</f>
        <v>1</v>
      </c>
      <c r="K725" s="26">
        <v>419.63</v>
      </c>
      <c r="L725" s="26">
        <f t="shared" ref="L725" si="45">J725*K725</f>
        <v>419.63</v>
      </c>
    </row>
    <row r="726" spans="1:12" ht="133.5" customHeight="1" x14ac:dyDescent="0.45">
      <c r="A726" s="25"/>
      <c r="B726" s="25"/>
      <c r="C726" s="25"/>
      <c r="D726" s="77"/>
      <c r="E726" s="24"/>
      <c r="F726" s="25"/>
      <c r="G726" s="25"/>
      <c r="H726" s="25"/>
      <c r="I726" s="25"/>
      <c r="J726" s="25"/>
      <c r="K726" s="11"/>
    </row>
    <row r="727" spans="1:12" ht="41.25" hidden="1" customHeight="1" x14ac:dyDescent="0.45">
      <c r="A727" s="25"/>
      <c r="B727" s="25"/>
      <c r="C727" s="25"/>
      <c r="D727" s="42"/>
      <c r="E727" s="28">
        <v>1</v>
      </c>
      <c r="F727" s="29">
        <v>0</v>
      </c>
      <c r="G727" s="29">
        <v>0</v>
      </c>
      <c r="H727" s="29">
        <v>0</v>
      </c>
      <c r="I727" s="30">
        <f>OR(E727&lt;&gt;0,F727&lt;&gt;0,G727&lt;&gt;0,H727&lt;&gt;0)*(E727 + (E727 = 0))*(F727 + (F727 = 0))*(G727 + (G727 = 0))*(H727 + (H727 = 0))</f>
        <v>1</v>
      </c>
      <c r="J727" s="25"/>
      <c r="K727" s="11"/>
    </row>
    <row r="728" spans="1:12" ht="6" customHeight="1" x14ac:dyDescent="0.45">
      <c r="A728" s="31"/>
      <c r="B728" s="31"/>
      <c r="C728" s="31"/>
      <c r="D728" s="32"/>
      <c r="E728" s="33"/>
      <c r="F728" s="31"/>
      <c r="G728" s="31"/>
      <c r="H728" s="31"/>
      <c r="I728" s="31"/>
      <c r="J728" s="31"/>
      <c r="K728" s="31"/>
      <c r="L728" s="31"/>
    </row>
    <row r="729" spans="1:12" ht="15" customHeight="1" x14ac:dyDescent="0.45">
      <c r="A729" s="21" t="s">
        <v>78</v>
      </c>
      <c r="B729" s="34" t="s">
        <v>35</v>
      </c>
      <c r="C729" s="23" t="s">
        <v>1</v>
      </c>
      <c r="D729" s="77" t="s">
        <v>36</v>
      </c>
      <c r="E729" s="24"/>
      <c r="F729" s="25"/>
      <c r="G729" s="25"/>
      <c r="H729" s="25"/>
      <c r="I729" s="25"/>
      <c r="J729" s="26">
        <f>SUM(I731:I731)</f>
        <v>13</v>
      </c>
      <c r="K729" s="26">
        <v>175.71</v>
      </c>
      <c r="L729" s="26">
        <f t="shared" ref="L729" si="46">J729*K729</f>
        <v>2284.23</v>
      </c>
    </row>
    <row r="730" spans="1:12" ht="55.5" customHeight="1" x14ac:dyDescent="0.45">
      <c r="A730" s="25"/>
      <c r="B730" s="25"/>
      <c r="C730" s="25"/>
      <c r="D730" s="77"/>
      <c r="E730" s="24"/>
      <c r="F730" s="25"/>
      <c r="G730" s="25"/>
      <c r="H730" s="25"/>
      <c r="I730" s="25"/>
      <c r="J730" s="25"/>
      <c r="K730" s="11"/>
    </row>
    <row r="731" spans="1:12" ht="13.5" hidden="1" customHeight="1" x14ac:dyDescent="0.45">
      <c r="A731" s="25"/>
      <c r="B731" s="25"/>
      <c r="C731" s="25"/>
      <c r="D731" s="42"/>
      <c r="E731" s="28">
        <v>13</v>
      </c>
      <c r="F731" s="29">
        <v>0</v>
      </c>
      <c r="G731" s="29">
        <v>0</v>
      </c>
      <c r="H731" s="29">
        <v>0</v>
      </c>
      <c r="I731" s="30">
        <f>OR(E731&lt;&gt;0,F731&lt;&gt;0,G731&lt;&gt;0,H731&lt;&gt;0)*(E731 + (E731 = 0))*(F731 + (F731 = 0))*(G731 + (G731 = 0))*(H731 + (H731 = 0))</f>
        <v>13</v>
      </c>
      <c r="J731" s="25"/>
      <c r="K731" s="11"/>
    </row>
    <row r="732" spans="1:12" ht="6" customHeight="1" x14ac:dyDescent="0.45">
      <c r="A732" s="31"/>
      <c r="B732" s="31"/>
      <c r="C732" s="31"/>
      <c r="D732" s="32"/>
      <c r="E732" s="33"/>
      <c r="F732" s="31"/>
      <c r="G732" s="31"/>
      <c r="H732" s="31"/>
      <c r="I732" s="31"/>
      <c r="J732" s="31"/>
      <c r="K732" s="31"/>
      <c r="L732" s="31"/>
    </row>
    <row r="733" spans="1:12" ht="15" customHeight="1" x14ac:dyDescent="0.45">
      <c r="A733" s="21" t="s">
        <v>76</v>
      </c>
      <c r="B733" s="34" t="s">
        <v>37</v>
      </c>
      <c r="C733" s="23" t="s">
        <v>1</v>
      </c>
      <c r="D733" s="77" t="s">
        <v>38</v>
      </c>
      <c r="E733" s="24"/>
      <c r="F733" s="25"/>
      <c r="G733" s="25"/>
      <c r="H733" s="25"/>
      <c r="I733" s="25"/>
      <c r="J733" s="26">
        <f>SUM(I735:I735)</f>
        <v>13</v>
      </c>
      <c r="K733" s="26">
        <v>146.33000000000001</v>
      </c>
      <c r="L733" s="26">
        <f t="shared" ref="L733" si="47">J733*K733</f>
        <v>1902.2900000000002</v>
      </c>
    </row>
    <row r="734" spans="1:12" ht="28.5" customHeight="1" x14ac:dyDescent="0.45">
      <c r="A734" s="25"/>
      <c r="B734" s="25"/>
      <c r="C734" s="25"/>
      <c r="D734" s="77"/>
      <c r="E734" s="24"/>
      <c r="F734" s="25"/>
      <c r="G734" s="25"/>
      <c r="H734" s="25"/>
      <c r="I734" s="25"/>
      <c r="J734" s="25"/>
      <c r="K734" s="11"/>
    </row>
    <row r="735" spans="1:12" ht="13.5" hidden="1" customHeight="1" x14ac:dyDescent="0.45">
      <c r="A735" s="25"/>
      <c r="B735" s="25"/>
      <c r="C735" s="25"/>
      <c r="D735" s="42"/>
      <c r="E735" s="28">
        <v>13</v>
      </c>
      <c r="F735" s="29">
        <v>0</v>
      </c>
      <c r="G735" s="29">
        <v>0</v>
      </c>
      <c r="H735" s="29">
        <v>0</v>
      </c>
      <c r="I735" s="30">
        <f>OR(E735&lt;&gt;0,F735&lt;&gt;0,G735&lt;&gt;0,H735&lt;&gt;0)*(E735 + (E735 = 0))*(F735 + (F735 = 0))*(G735 + (G735 = 0))*(H735 + (H735 = 0))</f>
        <v>13</v>
      </c>
      <c r="J735" s="25"/>
      <c r="K735" s="11"/>
    </row>
    <row r="736" spans="1:12" ht="6" customHeight="1" x14ac:dyDescent="0.45">
      <c r="A736" s="31"/>
      <c r="B736" s="31"/>
      <c r="C736" s="31"/>
      <c r="D736" s="32"/>
      <c r="E736" s="33"/>
      <c r="F736" s="31"/>
      <c r="G736" s="31"/>
      <c r="H736" s="31"/>
      <c r="I736" s="31"/>
      <c r="J736" s="31"/>
      <c r="K736" s="31"/>
      <c r="L736" s="31"/>
    </row>
    <row r="737" spans="1:12" ht="15" customHeight="1" x14ac:dyDescent="0.45">
      <c r="A737" s="21" t="s">
        <v>77</v>
      </c>
      <c r="B737" s="34" t="s">
        <v>508</v>
      </c>
      <c r="C737" s="23" t="s">
        <v>1</v>
      </c>
      <c r="D737" s="77" t="s">
        <v>507</v>
      </c>
      <c r="E737" s="24"/>
      <c r="F737" s="25"/>
      <c r="G737" s="25"/>
      <c r="H737" s="25"/>
      <c r="I737" s="25"/>
      <c r="J737" s="26">
        <f>SUM(I739:I739)</f>
        <v>1</v>
      </c>
      <c r="K737" s="26">
        <v>33.68</v>
      </c>
      <c r="L737" s="26">
        <f t="shared" ref="L737" si="48">J737*K737</f>
        <v>33.68</v>
      </c>
    </row>
    <row r="738" spans="1:12" ht="29.65" customHeight="1" x14ac:dyDescent="0.45">
      <c r="A738" s="25"/>
      <c r="B738" s="25"/>
      <c r="C738" s="25"/>
      <c r="D738" s="77"/>
      <c r="E738" s="24"/>
      <c r="F738" s="25"/>
      <c r="G738" s="25"/>
      <c r="H738" s="25"/>
      <c r="I738" s="25"/>
      <c r="J738" s="25"/>
      <c r="K738" s="11"/>
    </row>
    <row r="739" spans="1:12" ht="13.5" hidden="1" customHeight="1" x14ac:dyDescent="0.45">
      <c r="A739" s="25"/>
      <c r="B739" s="25"/>
      <c r="C739" s="25"/>
      <c r="D739" s="42"/>
      <c r="E739" s="28">
        <v>1</v>
      </c>
      <c r="F739" s="29">
        <v>0</v>
      </c>
      <c r="G739" s="29">
        <v>0</v>
      </c>
      <c r="H739" s="29">
        <v>0</v>
      </c>
      <c r="I739" s="30">
        <f>OR(E739&lt;&gt;0,F739&lt;&gt;0,G739&lt;&gt;0,H739&lt;&gt;0)*(E739 + (E739 = 0))*(F739 + (F739 = 0))*(G739 + (G739 = 0))*(H739 + (H739 = 0))</f>
        <v>1</v>
      </c>
      <c r="J739" s="25"/>
      <c r="K739" s="11"/>
    </row>
    <row r="740" spans="1:12" ht="6" customHeight="1" x14ac:dyDescent="0.45">
      <c r="A740" s="31"/>
      <c r="B740" s="31"/>
      <c r="C740" s="31"/>
      <c r="D740" s="32"/>
      <c r="E740" s="33"/>
      <c r="F740" s="31"/>
      <c r="G740" s="31"/>
      <c r="H740" s="31"/>
      <c r="I740" s="31"/>
      <c r="J740" s="31"/>
      <c r="K740" s="31"/>
      <c r="L740" s="31"/>
    </row>
    <row r="741" spans="1:12" ht="15" customHeight="1" x14ac:dyDescent="0.45">
      <c r="A741" s="21" t="s">
        <v>289</v>
      </c>
      <c r="B741" s="34" t="s">
        <v>500</v>
      </c>
      <c r="C741" s="23" t="s">
        <v>1</v>
      </c>
      <c r="D741" s="77" t="s">
        <v>587</v>
      </c>
      <c r="E741" s="24"/>
      <c r="F741" s="25"/>
      <c r="G741" s="25"/>
      <c r="H741" s="25"/>
      <c r="I741" s="25"/>
      <c r="J741" s="26">
        <f>SUM(I743:I743)</f>
        <v>1</v>
      </c>
      <c r="K741" s="26">
        <v>335.27</v>
      </c>
      <c r="L741" s="26">
        <f t="shared" ref="L741" si="49">J741*K741</f>
        <v>335.27</v>
      </c>
    </row>
    <row r="742" spans="1:12" ht="106.5" customHeight="1" x14ac:dyDescent="0.45">
      <c r="A742" s="25"/>
      <c r="B742" s="25"/>
      <c r="C742" s="25"/>
      <c r="D742" s="77"/>
      <c r="E742" s="24"/>
      <c r="F742" s="25"/>
      <c r="G742" s="25"/>
      <c r="H742" s="25"/>
      <c r="I742" s="25"/>
      <c r="J742" s="25"/>
      <c r="K742" s="11"/>
    </row>
    <row r="743" spans="1:12" ht="13.5" hidden="1" customHeight="1" x14ac:dyDescent="0.45">
      <c r="A743" s="25"/>
      <c r="B743" s="25"/>
      <c r="C743" s="25"/>
      <c r="D743" s="42"/>
      <c r="E743" s="28">
        <v>1</v>
      </c>
      <c r="F743" s="29">
        <v>0</v>
      </c>
      <c r="G743" s="29">
        <v>0</v>
      </c>
      <c r="H743" s="29">
        <v>0</v>
      </c>
      <c r="I743" s="30">
        <f>OR(E743&lt;&gt;0,F743&lt;&gt;0,G743&lt;&gt;0,H743&lt;&gt;0)*(E743 + (E743 = 0))*(F743 + (F743 = 0))*(G743 + (G743 = 0))*(H743 + (H743 = 0))</f>
        <v>1</v>
      </c>
      <c r="J743" s="25"/>
      <c r="K743" s="11"/>
    </row>
    <row r="744" spans="1:12" ht="6" customHeight="1" x14ac:dyDescent="0.45">
      <c r="A744" s="31"/>
      <c r="B744" s="31"/>
      <c r="C744" s="31"/>
      <c r="D744" s="32"/>
      <c r="E744" s="33"/>
      <c r="F744" s="31"/>
      <c r="G744" s="31"/>
      <c r="H744" s="31"/>
      <c r="I744" s="31"/>
      <c r="J744" s="31"/>
      <c r="K744" s="31"/>
      <c r="L744" s="31"/>
    </row>
    <row r="745" spans="1:12" ht="15" customHeight="1" x14ac:dyDescent="0.45">
      <c r="A745" s="21" t="s">
        <v>327</v>
      </c>
      <c r="B745" s="34" t="s">
        <v>325</v>
      </c>
      <c r="C745" s="23" t="s">
        <v>1</v>
      </c>
      <c r="D745" s="77" t="s">
        <v>326</v>
      </c>
      <c r="E745" s="24"/>
      <c r="F745" s="25"/>
      <c r="G745" s="25"/>
      <c r="H745" s="25"/>
      <c r="I745" s="25"/>
      <c r="J745" s="26">
        <f>SUM(I747:I747)</f>
        <v>1</v>
      </c>
      <c r="K745" s="26">
        <v>39.03</v>
      </c>
      <c r="L745" s="26">
        <f t="shared" ref="L745" si="50">J745*K745</f>
        <v>39.03</v>
      </c>
    </row>
    <row r="746" spans="1:12" ht="54" customHeight="1" x14ac:dyDescent="0.45">
      <c r="A746" s="25"/>
      <c r="B746" s="25"/>
      <c r="C746" s="25"/>
      <c r="D746" s="77"/>
      <c r="E746" s="24"/>
      <c r="F746" s="25"/>
      <c r="G746" s="25"/>
      <c r="H746" s="25"/>
      <c r="I746" s="25"/>
      <c r="J746" s="25"/>
      <c r="K746" s="11"/>
    </row>
    <row r="747" spans="1:12" ht="13.5" hidden="1" customHeight="1" x14ac:dyDescent="0.45">
      <c r="A747" s="25"/>
      <c r="B747" s="25"/>
      <c r="C747" s="25"/>
      <c r="D747" s="42"/>
      <c r="E747" s="28">
        <v>1</v>
      </c>
      <c r="F747" s="29">
        <v>0</v>
      </c>
      <c r="G747" s="29">
        <v>0</v>
      </c>
      <c r="H747" s="29">
        <v>0</v>
      </c>
      <c r="I747" s="30">
        <f>OR(E747&lt;&gt;0,F747&lt;&gt;0,G747&lt;&gt;0,H747&lt;&gt;0)*(E747 + (E747 = 0))*(F747 + (F747 = 0))*(G747 + (G747 = 0))*(H747 + (H747 = 0))</f>
        <v>1</v>
      </c>
      <c r="J747" s="25"/>
      <c r="K747" s="11"/>
    </row>
    <row r="748" spans="1:12" ht="6" customHeight="1" x14ac:dyDescent="0.45">
      <c r="A748" s="31"/>
      <c r="B748" s="31"/>
      <c r="C748" s="31"/>
      <c r="D748" s="32"/>
      <c r="E748" s="33"/>
      <c r="F748" s="31"/>
      <c r="G748" s="31"/>
      <c r="H748" s="31"/>
      <c r="I748" s="31"/>
      <c r="J748" s="31"/>
      <c r="K748" s="31"/>
      <c r="L748" s="31"/>
    </row>
    <row r="749" spans="1:12" x14ac:dyDescent="0.45">
      <c r="A749" s="21" t="s">
        <v>330</v>
      </c>
      <c r="B749" s="34" t="s">
        <v>328</v>
      </c>
      <c r="C749" s="23" t="s">
        <v>1</v>
      </c>
      <c r="D749" s="77" t="s">
        <v>541</v>
      </c>
      <c r="E749" s="24"/>
      <c r="F749" s="25"/>
      <c r="G749" s="25"/>
      <c r="H749" s="25"/>
      <c r="I749" s="25"/>
      <c r="J749" s="26">
        <f>I751</f>
        <v>1</v>
      </c>
      <c r="K749" s="26">
        <v>75.25</v>
      </c>
      <c r="L749" s="26">
        <f t="shared" ref="L749" si="51">J749*K749</f>
        <v>75.25</v>
      </c>
    </row>
    <row r="750" spans="1:12" ht="66" customHeight="1" x14ac:dyDescent="0.45">
      <c r="A750" s="25"/>
      <c r="B750" s="25"/>
      <c r="C750" s="25"/>
      <c r="D750" s="77"/>
      <c r="E750" s="24"/>
      <c r="F750" s="25"/>
      <c r="G750" s="25"/>
      <c r="H750" s="25"/>
      <c r="I750" s="25"/>
      <c r="J750" s="25"/>
      <c r="K750" s="11"/>
    </row>
    <row r="751" spans="1:12" hidden="1" x14ac:dyDescent="0.45">
      <c r="A751" s="25"/>
      <c r="B751" s="25"/>
      <c r="C751" s="25"/>
      <c r="D751" s="27"/>
      <c r="E751" s="28">
        <v>1</v>
      </c>
      <c r="F751" s="29">
        <v>0</v>
      </c>
      <c r="G751" s="29">
        <v>0</v>
      </c>
      <c r="H751" s="29">
        <v>0</v>
      </c>
      <c r="I751" s="30">
        <f>OR(E751&lt;&gt;0,F751&lt;&gt;0,G751&lt;&gt;0,H751&lt;&gt;0)*(E751 + (E751 = 0))*(F751 + (F751 = 0))*(G751 + (G751 = 0))*(H751 + (H751 = 0))</f>
        <v>1</v>
      </c>
      <c r="J751" s="23"/>
      <c r="K751" s="11"/>
    </row>
    <row r="752" spans="1:12" ht="6" customHeight="1" x14ac:dyDescent="0.45">
      <c r="A752" s="31"/>
      <c r="B752" s="31"/>
      <c r="C752" s="31"/>
      <c r="D752" s="32"/>
      <c r="E752" s="33"/>
      <c r="F752" s="31"/>
      <c r="G752" s="31"/>
      <c r="H752" s="31"/>
      <c r="I752" s="31"/>
      <c r="J752" s="31"/>
      <c r="K752" s="31"/>
      <c r="L752" s="31"/>
    </row>
    <row r="753" spans="1:12" x14ac:dyDescent="0.45">
      <c r="A753" s="21" t="s">
        <v>331</v>
      </c>
      <c r="B753" s="34" t="s">
        <v>505</v>
      </c>
      <c r="C753" s="23" t="s">
        <v>1</v>
      </c>
      <c r="D753" s="77" t="s">
        <v>536</v>
      </c>
      <c r="E753" s="24"/>
      <c r="F753" s="25"/>
      <c r="G753" s="25"/>
      <c r="H753" s="25"/>
      <c r="I753" s="25"/>
      <c r="J753" s="26">
        <f>I755</f>
        <v>1</v>
      </c>
      <c r="K753" s="26">
        <v>169.18</v>
      </c>
      <c r="L753" s="26">
        <f t="shared" ref="L753" si="52">J753*K753</f>
        <v>169.18</v>
      </c>
    </row>
    <row r="754" spans="1:12" ht="27.75" customHeight="1" x14ac:dyDescent="0.45">
      <c r="A754" s="25"/>
      <c r="B754" s="25"/>
      <c r="C754" s="25"/>
      <c r="D754" s="77"/>
      <c r="E754" s="24"/>
      <c r="F754" s="25"/>
      <c r="G754" s="25"/>
      <c r="H754" s="25"/>
      <c r="I754" s="25"/>
      <c r="J754" s="25"/>
      <c r="K754" s="11"/>
    </row>
    <row r="755" spans="1:12" hidden="1" x14ac:dyDescent="0.45">
      <c r="A755" s="25"/>
      <c r="B755" s="25"/>
      <c r="C755" s="25"/>
      <c r="D755" s="27"/>
      <c r="E755" s="28">
        <v>1</v>
      </c>
      <c r="F755" s="29">
        <v>0</v>
      </c>
      <c r="G755" s="29">
        <v>0</v>
      </c>
      <c r="H755" s="29">
        <v>0</v>
      </c>
      <c r="I755" s="30">
        <f>OR(E755&lt;&gt;0,F755&lt;&gt;0,G755&lt;&gt;0,H755&lt;&gt;0)*(E755 + (E755 = 0))*(F755 + (F755 = 0))*(G755 + (G755 = 0))*(H755 + (H755 = 0))</f>
        <v>1</v>
      </c>
      <c r="J755" s="23"/>
      <c r="K755" s="11"/>
    </row>
    <row r="756" spans="1:12" ht="6" customHeight="1" x14ac:dyDescent="0.45">
      <c r="A756" s="31"/>
      <c r="B756" s="31"/>
      <c r="C756" s="31"/>
      <c r="D756" s="32"/>
      <c r="E756" s="33"/>
      <c r="F756" s="31"/>
      <c r="G756" s="31"/>
      <c r="H756" s="31"/>
      <c r="I756" s="31"/>
      <c r="J756" s="31"/>
      <c r="K756" s="31"/>
      <c r="L756" s="31"/>
    </row>
    <row r="757" spans="1:12" x14ac:dyDescent="0.45">
      <c r="A757" s="21" t="s">
        <v>333</v>
      </c>
      <c r="B757" s="34" t="s">
        <v>332</v>
      </c>
      <c r="C757" s="23" t="s">
        <v>1</v>
      </c>
      <c r="D757" s="77" t="s">
        <v>588</v>
      </c>
      <c r="E757" s="24"/>
      <c r="F757" s="25"/>
      <c r="G757" s="25"/>
      <c r="H757" s="25"/>
      <c r="I757" s="25"/>
      <c r="J757" s="26">
        <f>I759</f>
        <v>1</v>
      </c>
      <c r="K757" s="26">
        <v>90.95</v>
      </c>
      <c r="L757" s="26">
        <f t="shared" ref="L757" si="53">J757*K757</f>
        <v>90.95</v>
      </c>
    </row>
    <row r="758" spans="1:12" ht="27" customHeight="1" x14ac:dyDescent="0.45">
      <c r="A758" s="25"/>
      <c r="B758" s="25"/>
      <c r="C758" s="25"/>
      <c r="D758" s="77"/>
      <c r="E758" s="24"/>
      <c r="F758" s="25"/>
      <c r="G758" s="25"/>
      <c r="H758" s="25"/>
      <c r="I758" s="25"/>
      <c r="J758" s="25"/>
      <c r="K758" s="11"/>
    </row>
    <row r="759" spans="1:12" hidden="1" x14ac:dyDescent="0.45">
      <c r="A759" s="25"/>
      <c r="B759" s="25"/>
      <c r="C759" s="25"/>
      <c r="D759" s="27"/>
      <c r="E759" s="28">
        <v>1</v>
      </c>
      <c r="F759" s="29">
        <v>0</v>
      </c>
      <c r="G759" s="29">
        <v>0</v>
      </c>
      <c r="H759" s="29">
        <v>0</v>
      </c>
      <c r="I759" s="30">
        <f>OR(E759&lt;&gt;0,F759&lt;&gt;0,G759&lt;&gt;0,H759&lt;&gt;0)*(E759 + (E759 = 0))*(F759 + (F759 = 0))*(G759 + (G759 = 0))*(H759 + (H759 = 0))</f>
        <v>1</v>
      </c>
      <c r="J759" s="23"/>
      <c r="K759" s="11"/>
    </row>
    <row r="760" spans="1:12" ht="6" customHeight="1" x14ac:dyDescent="0.45">
      <c r="A760" s="31"/>
      <c r="B760" s="31"/>
      <c r="C760" s="31"/>
      <c r="D760" s="32"/>
      <c r="E760" s="33"/>
      <c r="F760" s="31"/>
      <c r="G760" s="31"/>
      <c r="H760" s="31"/>
      <c r="I760" s="31"/>
      <c r="J760" s="31"/>
      <c r="K760" s="31"/>
      <c r="L760" s="31"/>
    </row>
    <row r="761" spans="1:12" x14ac:dyDescent="0.45">
      <c r="A761" s="21" t="s">
        <v>341</v>
      </c>
      <c r="B761" s="34" t="s">
        <v>335</v>
      </c>
      <c r="C761" s="23" t="s">
        <v>2</v>
      </c>
      <c r="D761" s="76" t="s">
        <v>529</v>
      </c>
      <c r="E761" s="24"/>
      <c r="F761" s="25"/>
      <c r="G761" s="25"/>
      <c r="H761" s="25"/>
      <c r="I761" s="25"/>
      <c r="J761" s="26">
        <f>I763</f>
        <v>16</v>
      </c>
      <c r="K761" s="26">
        <v>30.66</v>
      </c>
      <c r="L761" s="26">
        <f t="shared" ref="L761" si="54">J761*K761</f>
        <v>490.56</v>
      </c>
    </row>
    <row r="762" spans="1:12" ht="45.75" customHeight="1" x14ac:dyDescent="0.45">
      <c r="A762" s="25"/>
      <c r="B762" s="25" t="s">
        <v>528</v>
      </c>
      <c r="C762" s="25"/>
      <c r="D762" s="76"/>
      <c r="E762" s="24"/>
      <c r="F762" s="25"/>
      <c r="G762" s="25"/>
      <c r="H762" s="25"/>
      <c r="I762" s="25"/>
      <c r="J762" s="25"/>
      <c r="K762" s="11"/>
    </row>
    <row r="763" spans="1:12" hidden="1" x14ac:dyDescent="0.45">
      <c r="A763" s="25"/>
      <c r="B763" s="25"/>
      <c r="C763" s="25"/>
      <c r="D763" s="27"/>
      <c r="E763" s="28">
        <v>1</v>
      </c>
      <c r="F763" s="29">
        <v>16</v>
      </c>
      <c r="G763" s="29">
        <v>0</v>
      </c>
      <c r="H763" s="29">
        <v>0</v>
      </c>
      <c r="I763" s="30">
        <f>OR(E763&lt;&gt;0,F763&lt;&gt;0,G763&lt;&gt;0,H763&lt;&gt;0)*(E763 + (E763 = 0))*(F763 + (F763 = 0))*(G763 + (G763 = 0))*(H763 + (H763 = 0))</f>
        <v>16</v>
      </c>
      <c r="J763" s="23"/>
      <c r="K763" s="11"/>
    </row>
    <row r="764" spans="1:12" ht="6" customHeight="1" x14ac:dyDescent="0.45">
      <c r="A764" s="31"/>
      <c r="B764" s="31"/>
      <c r="C764" s="31"/>
      <c r="D764" s="32"/>
      <c r="E764" s="33"/>
      <c r="F764" s="31"/>
      <c r="G764" s="31"/>
      <c r="H764" s="31"/>
      <c r="I764" s="31"/>
      <c r="J764" s="31"/>
      <c r="K764" s="31"/>
      <c r="L764" s="31"/>
    </row>
    <row r="765" spans="1:12" x14ac:dyDescent="0.45">
      <c r="A765" s="21" t="s">
        <v>334</v>
      </c>
      <c r="B765" s="34" t="s">
        <v>533</v>
      </c>
      <c r="C765" s="23" t="s">
        <v>1</v>
      </c>
      <c r="D765" s="77" t="s">
        <v>538</v>
      </c>
      <c r="E765" s="24"/>
      <c r="F765" s="25"/>
      <c r="G765" s="25"/>
      <c r="H765" s="25"/>
      <c r="I765" s="25"/>
      <c r="J765" s="26">
        <f>I767</f>
        <v>1</v>
      </c>
      <c r="K765" s="26">
        <v>21.17</v>
      </c>
      <c r="L765" s="26">
        <f t="shared" ref="L765" si="55">J765*K765</f>
        <v>21.17</v>
      </c>
    </row>
    <row r="766" spans="1:12" ht="15" customHeight="1" x14ac:dyDescent="0.45">
      <c r="A766" s="25"/>
      <c r="B766" s="25"/>
      <c r="C766" s="25"/>
      <c r="D766" s="77"/>
      <c r="E766" s="24"/>
      <c r="F766" s="25"/>
      <c r="G766" s="25"/>
      <c r="H766" s="25"/>
      <c r="I766" s="25"/>
      <c r="J766" s="25"/>
      <c r="K766" s="11"/>
    </row>
    <row r="767" spans="1:12" hidden="1" x14ac:dyDescent="0.45">
      <c r="A767" s="25"/>
      <c r="B767" s="25"/>
      <c r="C767" s="25"/>
      <c r="D767" s="27"/>
      <c r="E767" s="28">
        <v>1</v>
      </c>
      <c r="F767" s="29">
        <v>0</v>
      </c>
      <c r="G767" s="29">
        <v>0</v>
      </c>
      <c r="H767" s="29">
        <v>0</v>
      </c>
      <c r="I767" s="30">
        <f>OR(E767&lt;&gt;0,F767&lt;&gt;0,G767&lt;&gt;0,H767&lt;&gt;0)*(E767 + (E767 = 0))*(F767 + (F767 = 0))*(G767 + (G767 = 0))*(H767 + (H767 = 0))</f>
        <v>1</v>
      </c>
      <c r="J767" s="23"/>
      <c r="K767" s="11"/>
    </row>
    <row r="768" spans="1:12" ht="6" customHeight="1" x14ac:dyDescent="0.45">
      <c r="A768" s="31"/>
      <c r="B768" s="31"/>
      <c r="C768" s="31"/>
      <c r="D768" s="32"/>
      <c r="E768" s="33"/>
      <c r="F768" s="31"/>
      <c r="G768" s="31"/>
      <c r="H768" s="31"/>
      <c r="I768" s="31"/>
      <c r="J768" s="31"/>
      <c r="K768" s="31"/>
      <c r="L768" s="31"/>
    </row>
    <row r="769" spans="1:12" x14ac:dyDescent="0.45">
      <c r="A769" s="21" t="s">
        <v>336</v>
      </c>
      <c r="B769" s="34" t="s">
        <v>337</v>
      </c>
      <c r="C769" s="23" t="s">
        <v>1</v>
      </c>
      <c r="D769" s="77" t="s">
        <v>539</v>
      </c>
      <c r="E769" s="24"/>
      <c r="F769" s="25"/>
      <c r="G769" s="25"/>
      <c r="H769" s="25"/>
      <c r="I769" s="25"/>
      <c r="J769" s="26">
        <f>I771</f>
        <v>1</v>
      </c>
      <c r="K769" s="26">
        <v>17.649999999999999</v>
      </c>
      <c r="L769" s="26">
        <f t="shared" ref="L769" si="56">J769*K769</f>
        <v>17.649999999999999</v>
      </c>
    </row>
    <row r="770" spans="1:12" ht="15" customHeight="1" x14ac:dyDescent="0.45">
      <c r="A770" s="25"/>
      <c r="B770" s="25"/>
      <c r="C770" s="25"/>
      <c r="D770" s="77"/>
      <c r="E770" s="24"/>
      <c r="F770" s="25"/>
      <c r="G770" s="25"/>
      <c r="H770" s="25"/>
      <c r="I770" s="25"/>
      <c r="J770" s="25"/>
      <c r="K770" s="11"/>
    </row>
    <row r="771" spans="1:12" hidden="1" x14ac:dyDescent="0.45">
      <c r="A771" s="25"/>
      <c r="B771" s="25"/>
      <c r="C771" s="25"/>
      <c r="D771" s="27"/>
      <c r="E771" s="28">
        <v>1</v>
      </c>
      <c r="F771" s="29">
        <v>0</v>
      </c>
      <c r="G771" s="29">
        <v>0</v>
      </c>
      <c r="H771" s="29">
        <v>0</v>
      </c>
      <c r="I771" s="30">
        <f>OR(E771&lt;&gt;0,F771&lt;&gt;0,G771&lt;&gt;0,H771&lt;&gt;0)*(E771 + (E771 = 0))*(F771 + (F771 = 0))*(G771 + (G771 = 0))*(H771 + (H771 = 0))</f>
        <v>1</v>
      </c>
      <c r="J771" s="23"/>
      <c r="K771" s="11"/>
    </row>
    <row r="772" spans="1:12" ht="6" customHeight="1" x14ac:dyDescent="0.45">
      <c r="A772" s="31"/>
      <c r="B772" s="31"/>
      <c r="C772" s="31"/>
      <c r="D772" s="32"/>
      <c r="E772" s="33"/>
      <c r="F772" s="31"/>
      <c r="G772" s="31"/>
      <c r="H772" s="31"/>
      <c r="I772" s="31"/>
      <c r="J772" s="31"/>
      <c r="K772" s="31"/>
      <c r="L772" s="31"/>
    </row>
    <row r="773" spans="1:12" x14ac:dyDescent="0.45">
      <c r="A773" s="21" t="s">
        <v>589</v>
      </c>
      <c r="B773" s="22" t="s">
        <v>532</v>
      </c>
      <c r="C773" s="23" t="s">
        <v>1</v>
      </c>
      <c r="D773" s="77" t="s">
        <v>540</v>
      </c>
      <c r="E773" s="24"/>
      <c r="F773" s="25"/>
      <c r="G773" s="25"/>
      <c r="H773" s="25"/>
      <c r="I773" s="25"/>
      <c r="J773" s="26">
        <f>I775</f>
        <v>1</v>
      </c>
      <c r="K773" s="26">
        <v>17.649999999999999</v>
      </c>
      <c r="L773" s="26">
        <f t="shared" ref="L773" si="57">J773*K773</f>
        <v>17.649999999999999</v>
      </c>
    </row>
    <row r="774" spans="1:12" ht="15.75" customHeight="1" x14ac:dyDescent="0.45">
      <c r="A774" s="25"/>
      <c r="B774" s="25"/>
      <c r="C774" s="25"/>
      <c r="D774" s="77"/>
      <c r="E774" s="24"/>
      <c r="F774" s="25"/>
      <c r="G774" s="25"/>
      <c r="H774" s="25"/>
      <c r="I774" s="25"/>
      <c r="J774" s="25"/>
      <c r="K774" s="11"/>
    </row>
    <row r="775" spans="1:12" hidden="1" x14ac:dyDescent="0.45">
      <c r="A775" s="25"/>
      <c r="B775" s="25"/>
      <c r="C775" s="25"/>
      <c r="D775" s="27"/>
      <c r="E775" s="28">
        <v>1</v>
      </c>
      <c r="F775" s="29">
        <v>0</v>
      </c>
      <c r="G775" s="29">
        <v>0</v>
      </c>
      <c r="H775" s="29">
        <v>0</v>
      </c>
      <c r="I775" s="30">
        <f>OR(E775&lt;&gt;0,F775&lt;&gt;0,G775&lt;&gt;0,H775&lt;&gt;0)*(E775 + (E775 = 0))*(F775 + (F775 = 0))*(G775 + (G775 = 0))*(H775 + (H775 = 0))</f>
        <v>1</v>
      </c>
      <c r="J775" s="23"/>
      <c r="K775" s="11"/>
    </row>
    <row r="776" spans="1:12" hidden="1" x14ac:dyDescent="0.45">
      <c r="A776" s="31"/>
      <c r="B776" s="31"/>
      <c r="C776" s="31"/>
      <c r="D776" s="32"/>
      <c r="E776" s="33"/>
      <c r="F776" s="31"/>
      <c r="G776" s="31"/>
      <c r="H776" s="31"/>
      <c r="I776" s="31"/>
      <c r="J776" s="31"/>
      <c r="K776" s="11"/>
    </row>
    <row r="777" spans="1:12" ht="25.5" hidden="1" x14ac:dyDescent="0.45">
      <c r="A777" s="34" t="s">
        <v>338</v>
      </c>
      <c r="B777" s="34" t="s">
        <v>338</v>
      </c>
      <c r="C777" s="23" t="s">
        <v>339</v>
      </c>
      <c r="D777" s="44" t="s">
        <v>340</v>
      </c>
      <c r="E777" s="24"/>
      <c r="F777" s="25"/>
      <c r="G777" s="25"/>
      <c r="H777" s="25"/>
      <c r="I777" s="25"/>
      <c r="J777" s="30" t="e">
        <f>#REF!</f>
        <v>#REF!</v>
      </c>
      <c r="K777" s="11"/>
    </row>
    <row r="778" spans="1:12" ht="6" customHeight="1" x14ac:dyDescent="0.45">
      <c r="A778" s="31"/>
      <c r="B778" s="31"/>
      <c r="C778" s="31"/>
      <c r="D778" s="32"/>
      <c r="E778" s="33"/>
      <c r="F778" s="31"/>
      <c r="G778" s="31"/>
      <c r="H778" s="31"/>
      <c r="I778" s="31"/>
      <c r="J778" s="31"/>
      <c r="K778" s="31"/>
      <c r="L778" s="31"/>
    </row>
    <row r="779" spans="1:12" x14ac:dyDescent="0.45">
      <c r="A779" s="21" t="s">
        <v>590</v>
      </c>
      <c r="B779" s="34" t="s">
        <v>184</v>
      </c>
      <c r="C779" s="23" t="s">
        <v>2</v>
      </c>
      <c r="D779" s="77" t="s">
        <v>185</v>
      </c>
      <c r="E779" s="24"/>
      <c r="F779" s="25"/>
      <c r="G779" s="25"/>
      <c r="H779" s="25"/>
      <c r="I779" s="25"/>
      <c r="J779" s="26">
        <f>SUM(I781:I786)</f>
        <v>338.79999999999995</v>
      </c>
      <c r="K779" s="26">
        <v>0.61</v>
      </c>
      <c r="L779" s="26">
        <f t="shared" ref="L779" si="58">J779*K779</f>
        <v>206.66799999999998</v>
      </c>
    </row>
    <row r="780" spans="1:12" ht="14.25" customHeight="1" x14ac:dyDescent="0.45">
      <c r="A780" s="25"/>
      <c r="B780" s="25"/>
      <c r="C780" s="25"/>
      <c r="D780" s="77"/>
      <c r="E780" s="24"/>
      <c r="F780" s="25"/>
      <c r="G780" s="25"/>
      <c r="H780" s="25"/>
      <c r="I780" s="25"/>
      <c r="J780" s="25"/>
      <c r="K780" s="11"/>
    </row>
    <row r="781" spans="1:12" x14ac:dyDescent="0.45">
      <c r="A781" s="25"/>
      <c r="B781" s="25"/>
      <c r="C781" s="25"/>
      <c r="D781" s="42" t="s">
        <v>525</v>
      </c>
      <c r="E781" s="28">
        <v>1</v>
      </c>
      <c r="F781" s="29">
        <f>30.8+71.6+10.6+23.7</f>
        <v>136.69999999999999</v>
      </c>
      <c r="G781" s="29">
        <v>0</v>
      </c>
      <c r="H781" s="29">
        <v>0</v>
      </c>
      <c r="I781" s="30">
        <f>OR(E781&lt;&gt;0,F781&lt;&gt;0,G781&lt;&gt;0,H781&lt;&gt;0)*(E781 + (E781 = 0))*(F781 + (F781 = 0))*(G781 + (G781 = 0))*(H781 + (H781 = 0))</f>
        <v>136.69999999999999</v>
      </c>
      <c r="J781" s="25"/>
      <c r="K781" s="11"/>
    </row>
    <row r="782" spans="1:12" x14ac:dyDescent="0.45">
      <c r="A782" s="25"/>
      <c r="B782" s="25"/>
      <c r="C782" s="25"/>
      <c r="D782" s="42" t="s">
        <v>523</v>
      </c>
      <c r="E782" s="28">
        <v>1</v>
      </c>
      <c r="F782" s="29">
        <f>3.8+3+60.8+8.4+27.4+3.8</f>
        <v>107.2</v>
      </c>
      <c r="G782" s="29">
        <v>0</v>
      </c>
      <c r="H782" s="29">
        <v>0</v>
      </c>
      <c r="I782" s="30">
        <f t="shared" ref="I782:I783" si="59">OR(E782&lt;&gt;0,F782&lt;&gt;0,G782&lt;&gt;0,H782&lt;&gt;0)*(E782 + (E782 = 0))*(F782 + (F782 = 0))*(G782 + (G782 = 0))*(H782 + (H782 = 0))</f>
        <v>107.2</v>
      </c>
      <c r="J782" s="25"/>
      <c r="K782" s="11"/>
    </row>
    <row r="783" spans="1:12" x14ac:dyDescent="0.45">
      <c r="A783" s="25"/>
      <c r="B783" s="25"/>
      <c r="C783" s="25"/>
      <c r="D783" s="42" t="s">
        <v>558</v>
      </c>
      <c r="E783" s="28">
        <v>1</v>
      </c>
      <c r="F783" s="29">
        <f>7.4+8.3+14</f>
        <v>29.700000000000003</v>
      </c>
      <c r="G783" s="29">
        <v>0</v>
      </c>
      <c r="H783" s="29">
        <v>0</v>
      </c>
      <c r="I783" s="30">
        <f t="shared" si="59"/>
        <v>29.700000000000003</v>
      </c>
      <c r="J783" s="25"/>
      <c r="K783" s="11"/>
    </row>
    <row r="784" spans="1:12" x14ac:dyDescent="0.45">
      <c r="A784" s="25"/>
      <c r="B784" s="25"/>
      <c r="C784" s="25"/>
      <c r="D784" s="42" t="s">
        <v>526</v>
      </c>
      <c r="E784" s="28">
        <v>1</v>
      </c>
      <c r="F784" s="29">
        <v>20</v>
      </c>
      <c r="G784" s="29">
        <v>0</v>
      </c>
      <c r="H784" s="29">
        <v>0</v>
      </c>
      <c r="I784" s="30">
        <f>OR(E784&lt;&gt;0,F784&lt;&gt;0,G784&lt;&gt;0,H784&lt;&gt;0)*(E784 + (E784 = 0))*(F784 + (F784 = 0))*(G784 + (G784 = 0))*(H784 + (H784 = 0))</f>
        <v>20</v>
      </c>
      <c r="J784" s="25"/>
      <c r="K784" s="11"/>
    </row>
    <row r="785" spans="1:12" x14ac:dyDescent="0.45">
      <c r="A785" s="25"/>
      <c r="B785" s="25"/>
      <c r="C785" s="25"/>
      <c r="D785" s="42" t="s">
        <v>324</v>
      </c>
      <c r="E785" s="28">
        <v>1</v>
      </c>
      <c r="F785" s="29">
        <v>40.700000000000003</v>
      </c>
      <c r="G785" s="29">
        <v>0</v>
      </c>
      <c r="H785" s="29">
        <v>0</v>
      </c>
      <c r="I785" s="30">
        <f t="shared" ref="I785:I786" si="60">OR(E785&lt;&gt;0,F785&lt;&gt;0,G785&lt;&gt;0,H785&lt;&gt;0)*(E785 + (E785 = 0))*(F785 + (F785 = 0))*(G785 + (G785 = 0))*(H785 + (H785 = 0))</f>
        <v>40.700000000000003</v>
      </c>
      <c r="J785" s="25"/>
      <c r="K785" s="11"/>
    </row>
    <row r="786" spans="1:12" x14ac:dyDescent="0.45">
      <c r="A786" s="25"/>
      <c r="B786" s="25"/>
      <c r="C786" s="25"/>
      <c r="D786" s="42" t="s">
        <v>527</v>
      </c>
      <c r="E786" s="28">
        <v>1</v>
      </c>
      <c r="F786" s="29">
        <v>4.5</v>
      </c>
      <c r="G786" s="29">
        <v>0</v>
      </c>
      <c r="H786" s="29">
        <v>0</v>
      </c>
      <c r="I786" s="30">
        <f t="shared" si="60"/>
        <v>4.5</v>
      </c>
      <c r="J786" s="25"/>
      <c r="K786" s="11"/>
    </row>
    <row r="787" spans="1:12" x14ac:dyDescent="0.45">
      <c r="A787" s="31"/>
      <c r="B787" s="31"/>
      <c r="C787" s="31"/>
      <c r="D787" s="32"/>
      <c r="E787" s="33"/>
      <c r="F787" s="31"/>
      <c r="G787" s="31"/>
      <c r="H787" s="31"/>
      <c r="I787" s="31"/>
      <c r="J787" s="31"/>
      <c r="K787" s="31"/>
      <c r="L787" s="31"/>
    </row>
    <row r="788" spans="1:12" x14ac:dyDescent="0.45">
      <c r="A788" s="25"/>
      <c r="B788" s="25"/>
      <c r="C788" s="25"/>
      <c r="D788" s="53" t="s">
        <v>378</v>
      </c>
      <c r="E788" s="24"/>
      <c r="F788" s="25"/>
      <c r="G788" s="25"/>
      <c r="H788" s="25"/>
      <c r="I788" s="43"/>
      <c r="J788" s="29"/>
      <c r="K788" s="11"/>
      <c r="L788" s="26">
        <f>SUM(L674:L787)</f>
        <v>21983.850000000006</v>
      </c>
    </row>
    <row r="789" spans="1:12" x14ac:dyDescent="0.45">
      <c r="A789" s="31"/>
      <c r="B789" s="31"/>
      <c r="C789" s="31"/>
      <c r="D789" s="32"/>
      <c r="E789" s="33"/>
      <c r="F789" s="31"/>
      <c r="G789" s="31"/>
      <c r="H789" s="31"/>
      <c r="I789" s="31"/>
      <c r="J789" s="31"/>
      <c r="K789" s="31"/>
      <c r="L789" s="31"/>
    </row>
    <row r="790" spans="1:12" x14ac:dyDescent="0.45">
      <c r="A790" s="25"/>
      <c r="B790" s="25"/>
      <c r="C790" s="25"/>
      <c r="D790" s="27"/>
      <c r="E790" s="24"/>
      <c r="F790" s="25"/>
      <c r="G790" s="25"/>
      <c r="H790" s="25"/>
      <c r="I790" s="25"/>
      <c r="J790" s="25"/>
      <c r="K790" s="11"/>
    </row>
    <row r="791" spans="1:12" s="5" customFormat="1" ht="15" customHeight="1" x14ac:dyDescent="0.35">
      <c r="A791" s="25"/>
      <c r="B791" s="25"/>
      <c r="C791" s="25"/>
      <c r="D791" s="25"/>
      <c r="E791" s="25"/>
      <c r="F791" s="25"/>
      <c r="G791" s="25"/>
      <c r="H791" s="25"/>
      <c r="I791" s="25"/>
      <c r="J791" s="25"/>
      <c r="K791" s="11"/>
    </row>
    <row r="792" spans="1:12" x14ac:dyDescent="0.45">
      <c r="A792" s="78" t="s">
        <v>379</v>
      </c>
      <c r="B792" s="78"/>
      <c r="C792" s="16" t="s">
        <v>8</v>
      </c>
      <c r="D792" s="78" t="s">
        <v>301</v>
      </c>
      <c r="E792" s="78"/>
      <c r="F792" s="19"/>
      <c r="G792" s="19"/>
      <c r="H792" s="19"/>
      <c r="I792" s="19"/>
      <c r="J792" s="20"/>
      <c r="K792" s="20"/>
      <c r="L792" s="20"/>
    </row>
    <row r="793" spans="1:12" x14ac:dyDescent="0.45">
      <c r="A793" s="21" t="s">
        <v>58</v>
      </c>
      <c r="B793" s="48" t="s">
        <v>302</v>
      </c>
      <c r="C793" s="49" t="s">
        <v>12</v>
      </c>
      <c r="D793" s="80" t="s">
        <v>303</v>
      </c>
      <c r="E793" s="38"/>
      <c r="F793" s="36"/>
      <c r="G793" s="36"/>
      <c r="H793" s="36"/>
      <c r="I793" s="36"/>
      <c r="J793" s="26">
        <f>SUM(I795)</f>
        <v>9.9</v>
      </c>
      <c r="K793" s="26">
        <v>3.8</v>
      </c>
      <c r="L793" s="26">
        <f t="shared" ref="L793" si="61">J793*K793</f>
        <v>37.619999999999997</v>
      </c>
    </row>
    <row r="794" spans="1:12" ht="16.5" customHeight="1" x14ac:dyDescent="0.45">
      <c r="A794" s="36"/>
      <c r="B794" s="36"/>
      <c r="C794" s="36"/>
      <c r="D794" s="80"/>
      <c r="E794" s="38"/>
      <c r="F794" s="36"/>
      <c r="G794" s="36"/>
      <c r="H794" s="36"/>
      <c r="I794" s="36"/>
      <c r="J794" s="36"/>
      <c r="K794" s="11"/>
    </row>
    <row r="795" spans="1:12" ht="13.5" hidden="1" customHeight="1" x14ac:dyDescent="0.45">
      <c r="A795" s="25"/>
      <c r="B795" s="25"/>
      <c r="C795" s="25"/>
      <c r="D795" s="42" t="s">
        <v>304</v>
      </c>
      <c r="E795" s="28">
        <v>4</v>
      </c>
      <c r="F795" s="29">
        <v>1.5</v>
      </c>
      <c r="G795" s="29">
        <v>1.5</v>
      </c>
      <c r="H795" s="29">
        <v>1.1000000000000001</v>
      </c>
      <c r="I795" s="30">
        <f t="shared" ref="I795" si="62">OR(E795&lt;&gt;0,F795&lt;&gt;0,G795&lt;&gt;0,H795&lt;&gt;0)*(E795 + (E795 = 0))*(F795 + (F795 = 0))*(G795 + (G795 = 0))*(H795 + (H795 = 0))</f>
        <v>9.9</v>
      </c>
      <c r="J795" s="25"/>
      <c r="K795" s="11"/>
    </row>
    <row r="796" spans="1:12" ht="6" customHeight="1" x14ac:dyDescent="0.45">
      <c r="A796" s="31"/>
      <c r="B796" s="31"/>
      <c r="C796" s="31"/>
      <c r="D796" s="32"/>
      <c r="E796" s="33"/>
      <c r="F796" s="31"/>
      <c r="G796" s="31"/>
      <c r="H796" s="31"/>
      <c r="I796" s="31"/>
      <c r="J796" s="31"/>
      <c r="K796" s="31"/>
      <c r="L796" s="31"/>
    </row>
    <row r="797" spans="1:12" ht="15" customHeight="1" x14ac:dyDescent="0.45">
      <c r="A797" s="21" t="s">
        <v>59</v>
      </c>
      <c r="B797" s="34" t="s">
        <v>305</v>
      </c>
      <c r="C797" s="49" t="s">
        <v>12</v>
      </c>
      <c r="D797" s="77" t="s">
        <v>306</v>
      </c>
      <c r="E797" s="38"/>
      <c r="F797" s="36"/>
      <c r="G797" s="36"/>
      <c r="H797" s="36"/>
      <c r="I797" s="36"/>
      <c r="J797" s="26">
        <f>SUM(I799:I800)</f>
        <v>30.72</v>
      </c>
      <c r="K797" s="26">
        <v>61.82</v>
      </c>
      <c r="L797" s="26">
        <f t="shared" ref="L797" si="63">J797*K797</f>
        <v>1899.1104</v>
      </c>
    </row>
    <row r="798" spans="1:12" ht="28.5" customHeight="1" x14ac:dyDescent="0.45">
      <c r="A798" s="36"/>
      <c r="B798" s="36"/>
      <c r="C798" s="36"/>
      <c r="D798" s="77"/>
      <c r="E798" s="38"/>
      <c r="F798" s="36"/>
      <c r="G798" s="36"/>
      <c r="H798" s="36"/>
      <c r="I798" s="36"/>
      <c r="J798" s="36"/>
      <c r="K798" s="11"/>
    </row>
    <row r="799" spans="1:12" ht="13.5" hidden="1" customHeight="1" x14ac:dyDescent="0.45">
      <c r="A799" s="25"/>
      <c r="B799" s="25"/>
      <c r="C799" s="25"/>
      <c r="D799" s="42" t="s">
        <v>304</v>
      </c>
      <c r="E799" s="28">
        <v>4</v>
      </c>
      <c r="F799" s="29">
        <v>1.5</v>
      </c>
      <c r="G799" s="29">
        <v>1.5</v>
      </c>
      <c r="H799" s="29">
        <v>0.6</v>
      </c>
      <c r="I799" s="30">
        <f t="shared" ref="I799:I800" si="64">OR(E799&lt;&gt;0,F799&lt;&gt;0,G799&lt;&gt;0,H799&lt;&gt;0)*(E799 + (E799 = 0))*(F799 + (F799 = 0))*(G799 + (G799 = 0))*(H799 + (H799 = 0))</f>
        <v>5.3999999999999995</v>
      </c>
      <c r="J799" s="25"/>
      <c r="K799" s="11"/>
    </row>
    <row r="800" spans="1:12" ht="13.5" hidden="1" customHeight="1" x14ac:dyDescent="0.45">
      <c r="A800" s="25"/>
      <c r="B800" s="25"/>
      <c r="C800" s="25"/>
      <c r="D800" s="42" t="s">
        <v>557</v>
      </c>
      <c r="E800" s="28">
        <v>1</v>
      </c>
      <c r="F800" s="29">
        <v>105.5</v>
      </c>
      <c r="G800" s="29">
        <v>0.6</v>
      </c>
      <c r="H800" s="29">
        <v>0.4</v>
      </c>
      <c r="I800" s="30">
        <f t="shared" si="64"/>
        <v>25.32</v>
      </c>
      <c r="J800" s="25"/>
      <c r="K800" s="11"/>
    </row>
    <row r="801" spans="1:12" ht="6" customHeight="1" x14ac:dyDescent="0.45">
      <c r="A801" s="31"/>
      <c r="B801" s="31"/>
      <c r="C801" s="31"/>
      <c r="D801" s="32"/>
      <c r="E801" s="33"/>
      <c r="F801" s="31"/>
      <c r="G801" s="31"/>
      <c r="H801" s="31"/>
      <c r="I801" s="31"/>
      <c r="J801" s="31"/>
      <c r="K801" s="31"/>
      <c r="L801" s="31"/>
    </row>
    <row r="802" spans="1:12" ht="15" customHeight="1" x14ac:dyDescent="0.45">
      <c r="A802" s="21" t="s">
        <v>60</v>
      </c>
      <c r="B802" s="34" t="s">
        <v>307</v>
      </c>
      <c r="C802" s="49" t="s">
        <v>12</v>
      </c>
      <c r="D802" s="77" t="s">
        <v>308</v>
      </c>
      <c r="E802" s="38"/>
      <c r="F802" s="36"/>
      <c r="G802" s="36"/>
      <c r="H802" s="36"/>
      <c r="I802" s="36"/>
      <c r="J802" s="26">
        <f>SUM(I804)</f>
        <v>3.6</v>
      </c>
      <c r="K802" s="26">
        <v>31.47</v>
      </c>
      <c r="L802" s="26">
        <f t="shared" ref="L802" si="65">J802*K802</f>
        <v>113.292</v>
      </c>
    </row>
    <row r="803" spans="1:12" ht="54" customHeight="1" x14ac:dyDescent="0.45">
      <c r="A803" s="36"/>
      <c r="B803" s="36"/>
      <c r="C803" s="36"/>
      <c r="D803" s="77"/>
      <c r="E803" s="38"/>
      <c r="F803" s="36"/>
      <c r="G803" s="36"/>
      <c r="H803" s="36"/>
      <c r="I803" s="36"/>
      <c r="J803" s="36"/>
      <c r="K803" s="11"/>
    </row>
    <row r="804" spans="1:12" ht="13.5" hidden="1" customHeight="1" x14ac:dyDescent="0.45">
      <c r="A804" s="25"/>
      <c r="B804" s="25"/>
      <c r="C804" s="25"/>
      <c r="D804" s="42" t="s">
        <v>304</v>
      </c>
      <c r="E804" s="28">
        <v>4</v>
      </c>
      <c r="F804" s="29">
        <v>1.5</v>
      </c>
      <c r="G804" s="29">
        <v>1.5</v>
      </c>
      <c r="H804" s="29">
        <v>0.4</v>
      </c>
      <c r="I804" s="30">
        <f t="shared" ref="I804" si="66">OR(E804&lt;&gt;0,F804&lt;&gt;0,G804&lt;&gt;0,H804&lt;&gt;0)*(E804 + (E804 = 0))*(F804 + (F804 = 0))*(G804 + (G804 = 0))*(H804 + (H804 = 0))</f>
        <v>3.6</v>
      </c>
      <c r="J804" s="25"/>
      <c r="K804" s="11"/>
    </row>
    <row r="805" spans="1:12" ht="6" customHeight="1" x14ac:dyDescent="0.45">
      <c r="A805" s="31"/>
      <c r="B805" s="31"/>
      <c r="C805" s="31"/>
      <c r="D805" s="32"/>
      <c r="E805" s="33"/>
      <c r="F805" s="31"/>
      <c r="G805" s="31"/>
      <c r="H805" s="31"/>
      <c r="I805" s="31"/>
      <c r="J805" s="31"/>
      <c r="K805" s="31"/>
      <c r="L805" s="31"/>
    </row>
    <row r="806" spans="1:12" ht="15" customHeight="1" x14ac:dyDescent="0.45">
      <c r="A806" s="21" t="s">
        <v>61</v>
      </c>
      <c r="B806" s="34" t="s">
        <v>309</v>
      </c>
      <c r="C806" s="49" t="s">
        <v>12</v>
      </c>
      <c r="D806" s="77" t="s">
        <v>310</v>
      </c>
      <c r="E806" s="38"/>
      <c r="F806" s="36"/>
      <c r="G806" s="36"/>
      <c r="H806" s="36"/>
      <c r="I806" s="36"/>
      <c r="J806" s="26">
        <f>SUM(I808)</f>
        <v>0.9</v>
      </c>
      <c r="K806" s="26">
        <v>52.09</v>
      </c>
      <c r="L806" s="26">
        <f t="shared" ref="L806" si="67">J806*K806</f>
        <v>46.881000000000007</v>
      </c>
    </row>
    <row r="807" spans="1:12" ht="27" customHeight="1" x14ac:dyDescent="0.45">
      <c r="A807" s="36"/>
      <c r="B807" s="36"/>
      <c r="C807" s="36"/>
      <c r="D807" s="77"/>
      <c r="E807" s="38"/>
      <c r="F807" s="36"/>
      <c r="G807" s="36"/>
      <c r="H807" s="36"/>
      <c r="I807" s="36"/>
      <c r="J807" s="36"/>
      <c r="K807" s="11"/>
    </row>
    <row r="808" spans="1:12" ht="13.5" hidden="1" customHeight="1" x14ac:dyDescent="0.45">
      <c r="A808" s="25"/>
      <c r="B808" s="25"/>
      <c r="C808" s="25"/>
      <c r="D808" s="42" t="s">
        <v>304</v>
      </c>
      <c r="E808" s="28">
        <v>4</v>
      </c>
      <c r="F808" s="29">
        <v>1.5</v>
      </c>
      <c r="G808" s="29">
        <v>1.5</v>
      </c>
      <c r="H808" s="29">
        <v>0.1</v>
      </c>
      <c r="I808" s="30">
        <f t="shared" ref="I808" si="68">OR(E808&lt;&gt;0,F808&lt;&gt;0,G808&lt;&gt;0,H808&lt;&gt;0)*(E808 + (E808 = 0))*(F808 + (F808 = 0))*(G808 + (G808 = 0))*(H808 + (H808 = 0))</f>
        <v>0.9</v>
      </c>
      <c r="J808" s="25"/>
      <c r="K808" s="11"/>
    </row>
    <row r="809" spans="1:12" ht="6" customHeight="1" x14ac:dyDescent="0.45">
      <c r="A809" s="31"/>
      <c r="B809" s="31"/>
      <c r="C809" s="31"/>
      <c r="D809" s="32"/>
      <c r="E809" s="33"/>
      <c r="F809" s="31"/>
      <c r="G809" s="31"/>
      <c r="H809" s="31"/>
      <c r="I809" s="31"/>
      <c r="J809" s="31"/>
      <c r="K809" s="31"/>
      <c r="L809" s="31"/>
    </row>
    <row r="810" spans="1:12" ht="15" customHeight="1" x14ac:dyDescent="0.45">
      <c r="A810" s="21" t="s">
        <v>62</v>
      </c>
      <c r="B810" s="34" t="s">
        <v>311</v>
      </c>
      <c r="C810" s="49" t="s">
        <v>0</v>
      </c>
      <c r="D810" s="77" t="s">
        <v>312</v>
      </c>
      <c r="E810" s="38"/>
      <c r="F810" s="36"/>
      <c r="G810" s="36"/>
      <c r="H810" s="36"/>
      <c r="I810" s="36"/>
      <c r="J810" s="26">
        <f>SUM(I812:I813)</f>
        <v>72.3</v>
      </c>
      <c r="K810" s="26">
        <v>6.68</v>
      </c>
      <c r="L810" s="26">
        <f t="shared" ref="L810" si="69">J810*K810</f>
        <v>482.96399999999994</v>
      </c>
    </row>
    <row r="811" spans="1:12" ht="27" customHeight="1" x14ac:dyDescent="0.45">
      <c r="A811" s="36"/>
      <c r="B811" s="36"/>
      <c r="C811" s="36"/>
      <c r="D811" s="77"/>
      <c r="E811" s="38"/>
      <c r="F811" s="36"/>
      <c r="G811" s="36"/>
      <c r="H811" s="36"/>
      <c r="I811" s="36"/>
      <c r="J811" s="36"/>
      <c r="K811" s="11"/>
    </row>
    <row r="812" spans="1:12" ht="13.5" hidden="1" customHeight="1" x14ac:dyDescent="0.45">
      <c r="A812" s="25"/>
      <c r="B812" s="25"/>
      <c r="C812" s="25"/>
      <c r="D812" s="42" t="s">
        <v>304</v>
      </c>
      <c r="E812" s="28">
        <v>4</v>
      </c>
      <c r="F812" s="29">
        <v>1.5</v>
      </c>
      <c r="G812" s="29">
        <v>1.5</v>
      </c>
      <c r="H812" s="29"/>
      <c r="I812" s="30">
        <f t="shared" ref="I812:I813" si="70">OR(E812&lt;&gt;0,F812&lt;&gt;0,G812&lt;&gt;0,H812&lt;&gt;0)*(E812 + (E812 = 0))*(F812 + (F812 = 0))*(G812 + (G812 = 0))*(H812 + (H812 = 0))</f>
        <v>9</v>
      </c>
      <c r="J812" s="25"/>
      <c r="K812" s="11"/>
    </row>
    <row r="813" spans="1:12" ht="13.5" hidden="1" customHeight="1" x14ac:dyDescent="0.45">
      <c r="A813" s="25"/>
      <c r="B813" s="25"/>
      <c r="C813" s="25"/>
      <c r="D813" s="42" t="s">
        <v>557</v>
      </c>
      <c r="E813" s="28">
        <v>1</v>
      </c>
      <c r="F813" s="29">
        <v>105.5</v>
      </c>
      <c r="G813" s="29">
        <v>0.6</v>
      </c>
      <c r="H813" s="29"/>
      <c r="I813" s="30">
        <f t="shared" si="70"/>
        <v>63.3</v>
      </c>
      <c r="J813" s="25"/>
      <c r="K813" s="11"/>
    </row>
    <row r="814" spans="1:12" ht="6" customHeight="1" x14ac:dyDescent="0.45">
      <c r="A814" s="31"/>
      <c r="B814" s="31"/>
      <c r="C814" s="31"/>
      <c r="D814" s="32"/>
      <c r="E814" s="33"/>
      <c r="F814" s="31"/>
      <c r="G814" s="31"/>
      <c r="H814" s="31"/>
      <c r="I814" s="31"/>
      <c r="J814" s="31"/>
      <c r="K814" s="31"/>
      <c r="L814" s="31"/>
    </row>
    <row r="815" spans="1:12" ht="15" customHeight="1" x14ac:dyDescent="0.45">
      <c r="A815" s="21" t="s">
        <v>63</v>
      </c>
      <c r="B815" s="34" t="s">
        <v>345</v>
      </c>
      <c r="C815" s="49" t="s">
        <v>1</v>
      </c>
      <c r="D815" s="77" t="s">
        <v>458</v>
      </c>
      <c r="E815" s="38"/>
      <c r="F815" s="36"/>
      <c r="G815" s="36"/>
      <c r="H815" s="36"/>
      <c r="I815" s="36"/>
      <c r="J815" s="26">
        <f>SUM(I817)</f>
        <v>4</v>
      </c>
      <c r="K815" s="26">
        <v>130.80000000000001</v>
      </c>
      <c r="L815" s="26">
        <f t="shared" ref="L815" si="71">J815*K815</f>
        <v>523.20000000000005</v>
      </c>
    </row>
    <row r="816" spans="1:12" ht="45.75" customHeight="1" x14ac:dyDescent="0.45">
      <c r="A816" s="36"/>
      <c r="B816" s="36"/>
      <c r="C816" s="36"/>
      <c r="D816" s="77"/>
      <c r="E816" s="38"/>
      <c r="F816" s="36"/>
      <c r="G816" s="36"/>
      <c r="H816" s="36"/>
      <c r="I816" s="36"/>
      <c r="J816" s="36"/>
      <c r="K816" s="11"/>
    </row>
    <row r="817" spans="1:12" ht="13.5" hidden="1" customHeight="1" x14ac:dyDescent="0.45">
      <c r="A817" s="25"/>
      <c r="B817" s="25"/>
      <c r="C817" s="25"/>
      <c r="D817" s="42"/>
      <c r="E817" s="28">
        <v>4</v>
      </c>
      <c r="F817" s="29">
        <v>0</v>
      </c>
      <c r="G817" s="29">
        <v>0</v>
      </c>
      <c r="H817" s="29">
        <v>0</v>
      </c>
      <c r="I817" s="30">
        <f>OR(E817&lt;&gt;0,F817&lt;&gt;0,G817&lt;&gt;0,H817&lt;&gt;0)*(E817 + (E817 = 0))*(F817 + (F817 = 0))*(G817 + (G817 = 0))*(H817 + (H817 = 0))</f>
        <v>4</v>
      </c>
      <c r="J817" s="25"/>
      <c r="K817" s="11"/>
    </row>
    <row r="818" spans="1:12" ht="6" customHeight="1" x14ac:dyDescent="0.45">
      <c r="A818" s="31"/>
      <c r="B818" s="31"/>
      <c r="C818" s="31"/>
      <c r="D818" s="32"/>
      <c r="E818" s="33"/>
      <c r="F818" s="31"/>
      <c r="G818" s="31"/>
      <c r="H818" s="31"/>
      <c r="I818" s="31"/>
      <c r="J818" s="31"/>
      <c r="K818" s="31"/>
      <c r="L818" s="31"/>
    </row>
    <row r="819" spans="1:12" x14ac:dyDescent="0.45">
      <c r="A819" s="21" t="s">
        <v>64</v>
      </c>
      <c r="B819" s="34" t="s">
        <v>366</v>
      </c>
      <c r="C819" s="23" t="s">
        <v>1</v>
      </c>
      <c r="D819" s="77" t="s">
        <v>367</v>
      </c>
      <c r="E819" s="24"/>
      <c r="F819" s="25"/>
      <c r="G819" s="25"/>
      <c r="H819" s="25"/>
      <c r="I819" s="25"/>
      <c r="J819" s="26">
        <f>I821</f>
        <v>4</v>
      </c>
      <c r="K819" s="26">
        <v>39.369999999999997</v>
      </c>
      <c r="L819" s="26">
        <f t="shared" ref="L819" si="72">J819*K819</f>
        <v>157.47999999999999</v>
      </c>
    </row>
    <row r="820" spans="1:12" ht="44.25" customHeight="1" x14ac:dyDescent="0.45">
      <c r="A820" s="25"/>
      <c r="B820" s="25"/>
      <c r="C820" s="25"/>
      <c r="D820" s="77"/>
      <c r="E820" s="24"/>
      <c r="F820" s="25"/>
      <c r="G820" s="25"/>
      <c r="H820" s="25"/>
      <c r="I820" s="25"/>
      <c r="J820" s="25"/>
      <c r="K820" s="11"/>
    </row>
    <row r="821" spans="1:12" hidden="1" x14ac:dyDescent="0.45">
      <c r="A821" s="25"/>
      <c r="B821" s="25"/>
      <c r="C821" s="25"/>
      <c r="D821" s="27"/>
      <c r="E821" s="28">
        <v>4</v>
      </c>
      <c r="F821" s="29">
        <v>0</v>
      </c>
      <c r="G821" s="29">
        <v>0</v>
      </c>
      <c r="H821" s="29">
        <v>0</v>
      </c>
      <c r="I821" s="30">
        <f>OR(E821&lt;&gt;0,F821&lt;&gt;0,G821&lt;&gt;0,H821&lt;&gt;0)*(E821 + (E821 = 0))*(F821 + (F821 = 0))*(G821 + (G821 = 0))*(H821 + (H821 = 0))</f>
        <v>4</v>
      </c>
      <c r="J821" s="30"/>
      <c r="K821" s="11"/>
    </row>
    <row r="822" spans="1:12" ht="6" customHeight="1" x14ac:dyDescent="0.45">
      <c r="A822" s="31"/>
      <c r="B822" s="31"/>
      <c r="C822" s="31"/>
      <c r="D822" s="32"/>
      <c r="E822" s="33"/>
      <c r="F822" s="31"/>
      <c r="G822" s="31"/>
      <c r="H822" s="31"/>
      <c r="I822" s="31"/>
      <c r="J822" s="31"/>
      <c r="K822" s="31"/>
      <c r="L822" s="31"/>
    </row>
    <row r="823" spans="1:12" x14ac:dyDescent="0.45">
      <c r="A823" s="21" t="s">
        <v>65</v>
      </c>
      <c r="B823" s="34" t="s">
        <v>459</v>
      </c>
      <c r="C823" s="23" t="s">
        <v>2</v>
      </c>
      <c r="D823" s="77" t="s">
        <v>460</v>
      </c>
      <c r="E823" s="24"/>
      <c r="F823" s="25"/>
      <c r="G823" s="25"/>
      <c r="H823" s="25"/>
      <c r="I823" s="25"/>
      <c r="J823" s="26">
        <f>I825</f>
        <v>8</v>
      </c>
      <c r="K823" s="26">
        <v>19.04</v>
      </c>
      <c r="L823" s="26">
        <f t="shared" ref="L823" si="73">J823*K823</f>
        <v>152.32</v>
      </c>
    </row>
    <row r="824" spans="1:12" ht="15" customHeight="1" x14ac:dyDescent="0.45">
      <c r="A824" s="25"/>
      <c r="B824" s="25"/>
      <c r="C824" s="25"/>
      <c r="D824" s="77"/>
      <c r="E824" s="24"/>
      <c r="F824" s="25"/>
      <c r="G824" s="25"/>
      <c r="H824" s="25"/>
      <c r="I824" s="25"/>
      <c r="J824" s="25"/>
      <c r="K824" s="11"/>
    </row>
    <row r="825" spans="1:12" hidden="1" x14ac:dyDescent="0.45">
      <c r="A825" s="25"/>
      <c r="B825" s="25"/>
      <c r="C825" s="25"/>
      <c r="D825" s="27"/>
      <c r="E825" s="28">
        <v>4</v>
      </c>
      <c r="F825" s="29">
        <v>2</v>
      </c>
      <c r="G825" s="29">
        <v>0</v>
      </c>
      <c r="H825" s="29">
        <v>0</v>
      </c>
      <c r="I825" s="30">
        <f>OR(E825&lt;&gt;0,F825&lt;&gt;0,G825&lt;&gt;0,H825&lt;&gt;0)*(E825 + (E825 = 0))*(F825 + (F825 = 0))*(G825 + (G825 = 0))*(H825 + (H825 = 0))</f>
        <v>8</v>
      </c>
      <c r="J825" s="30"/>
      <c r="K825" s="11">
        <v>19.04</v>
      </c>
    </row>
    <row r="826" spans="1:12" ht="6" customHeight="1" x14ac:dyDescent="0.45">
      <c r="A826" s="31"/>
      <c r="B826" s="31"/>
      <c r="C826" s="31"/>
      <c r="D826" s="32"/>
      <c r="E826" s="33"/>
      <c r="F826" s="31"/>
      <c r="G826" s="31"/>
      <c r="H826" s="31"/>
      <c r="I826" s="31"/>
      <c r="J826" s="31"/>
      <c r="K826" s="31"/>
      <c r="L826" s="31"/>
    </row>
    <row r="827" spans="1:12" x14ac:dyDescent="0.45">
      <c r="A827" s="21" t="s">
        <v>73</v>
      </c>
      <c r="B827" s="34" t="s">
        <v>461</v>
      </c>
      <c r="C827" s="23" t="s">
        <v>1</v>
      </c>
      <c r="D827" s="77" t="s">
        <v>498</v>
      </c>
      <c r="E827" s="24"/>
      <c r="F827" s="25"/>
      <c r="G827" s="25"/>
      <c r="H827" s="25"/>
      <c r="I827" s="25"/>
      <c r="J827" s="26">
        <f>I829</f>
        <v>25</v>
      </c>
      <c r="K827" s="26">
        <v>8.7799999999999994</v>
      </c>
      <c r="L827" s="26">
        <f t="shared" ref="L827" si="74">J827*K827</f>
        <v>219.49999999999997</v>
      </c>
    </row>
    <row r="828" spans="1:12" ht="70.5" customHeight="1" x14ac:dyDescent="0.45">
      <c r="A828" s="25"/>
      <c r="B828" s="25"/>
      <c r="C828" s="25"/>
      <c r="D828" s="77"/>
      <c r="E828" s="24"/>
      <c r="F828" s="25"/>
      <c r="G828" s="25"/>
      <c r="H828" s="25"/>
      <c r="I828" s="25"/>
      <c r="J828" s="25"/>
      <c r="K828" s="11"/>
    </row>
    <row r="829" spans="1:12" hidden="1" x14ac:dyDescent="0.45">
      <c r="A829" s="25"/>
      <c r="B829" s="25"/>
      <c r="C829" s="25"/>
      <c r="D829" s="27"/>
      <c r="E829" s="28">
        <v>25</v>
      </c>
      <c r="F829" s="29">
        <v>0</v>
      </c>
      <c r="G829" s="29">
        <v>0</v>
      </c>
      <c r="H829" s="29">
        <v>0</v>
      </c>
      <c r="I829" s="30">
        <f>OR(E829&lt;&gt;0,F829&lt;&gt;0,G829&lt;&gt;0,H829&lt;&gt;0)*(E829 + (E829 = 0))*(F829 + (F829 = 0))*(G829 + (G829 = 0))*(H829 + (H829 = 0))</f>
        <v>25</v>
      </c>
      <c r="J829" s="30"/>
      <c r="K829" s="11">
        <v>8.7799999999999994</v>
      </c>
    </row>
    <row r="830" spans="1:12" ht="6" customHeight="1" x14ac:dyDescent="0.45">
      <c r="A830" s="31"/>
      <c r="B830" s="31"/>
      <c r="C830" s="31"/>
      <c r="D830" s="32"/>
      <c r="E830" s="33"/>
      <c r="F830" s="31"/>
      <c r="G830" s="31"/>
      <c r="H830" s="31"/>
      <c r="I830" s="31"/>
      <c r="J830" s="31"/>
      <c r="K830" s="31"/>
      <c r="L830" s="31"/>
    </row>
    <row r="831" spans="1:12" ht="15" customHeight="1" x14ac:dyDescent="0.45">
      <c r="A831" s="21" t="s">
        <v>75</v>
      </c>
      <c r="B831" s="34"/>
      <c r="C831" s="23" t="s">
        <v>9</v>
      </c>
      <c r="D831" s="77" t="s">
        <v>485</v>
      </c>
      <c r="E831" s="24"/>
      <c r="F831" s="25"/>
      <c r="G831" s="25"/>
      <c r="H831" s="25"/>
      <c r="I831" s="25"/>
      <c r="J831" s="26">
        <f>I833</f>
        <v>1</v>
      </c>
      <c r="K831" s="26">
        <v>2950</v>
      </c>
      <c r="L831" s="26">
        <f t="shared" ref="L831" si="75">J831*K831</f>
        <v>2950</v>
      </c>
    </row>
    <row r="832" spans="1:12" ht="16.5" customHeight="1" x14ac:dyDescent="0.45">
      <c r="A832" s="25"/>
      <c r="B832" s="25"/>
      <c r="C832" s="25"/>
      <c r="D832" s="77"/>
      <c r="E832" s="24"/>
      <c r="F832" s="25"/>
      <c r="G832" s="25"/>
      <c r="H832" s="25"/>
      <c r="I832" s="25"/>
      <c r="J832" s="25"/>
      <c r="K832" s="11"/>
    </row>
    <row r="833" spans="1:12" hidden="1" x14ac:dyDescent="0.45">
      <c r="A833" s="25"/>
      <c r="B833" s="25"/>
      <c r="C833" s="25"/>
      <c r="D833" s="27"/>
      <c r="E833" s="28">
        <v>1</v>
      </c>
      <c r="F833" s="29">
        <v>0</v>
      </c>
      <c r="G833" s="29">
        <v>0</v>
      </c>
      <c r="H833" s="29">
        <v>0</v>
      </c>
      <c r="I833" s="30">
        <f>OR(E833&lt;&gt;0,F833&lt;&gt;0,G833&lt;&gt;0,H833&lt;&gt;0)*(E833 + (E833 = 0))*(F833 + (F833 = 0))*(G833 + (G833 = 0))*(H833 + (H833 = 0))</f>
        <v>1</v>
      </c>
      <c r="J833" s="30"/>
      <c r="K833" s="11">
        <v>2950</v>
      </c>
    </row>
    <row r="834" spans="1:12" ht="6" customHeight="1" x14ac:dyDescent="0.45">
      <c r="A834" s="31"/>
      <c r="B834" s="31"/>
      <c r="C834" s="31"/>
      <c r="D834" s="32"/>
      <c r="E834" s="33"/>
      <c r="F834" s="31"/>
      <c r="G834" s="31"/>
      <c r="H834" s="31"/>
      <c r="I834" s="31"/>
      <c r="J834" s="31"/>
      <c r="K834" s="31"/>
      <c r="L834" s="31"/>
    </row>
    <row r="835" spans="1:12" x14ac:dyDescent="0.45">
      <c r="A835" s="21" t="s">
        <v>74</v>
      </c>
      <c r="B835" s="34"/>
      <c r="C835" s="23"/>
      <c r="D835" s="77" t="s">
        <v>362</v>
      </c>
      <c r="E835" s="24"/>
      <c r="F835" s="25"/>
      <c r="G835" s="25"/>
      <c r="H835" s="25"/>
      <c r="I835" s="25"/>
      <c r="J835" s="26"/>
      <c r="K835" s="26"/>
      <c r="L835" s="26"/>
    </row>
    <row r="836" spans="1:12" ht="32.25" customHeight="1" x14ac:dyDescent="0.45">
      <c r="A836" s="25"/>
      <c r="B836" s="25"/>
      <c r="C836" s="25"/>
      <c r="D836" s="77"/>
      <c r="E836" s="24"/>
      <c r="F836" s="25"/>
      <c r="G836" s="25"/>
      <c r="H836" s="25"/>
      <c r="I836" s="25"/>
      <c r="J836" s="25"/>
      <c r="K836" s="11"/>
    </row>
    <row r="837" spans="1:12" x14ac:dyDescent="0.45">
      <c r="A837" s="25"/>
      <c r="B837" s="34" t="s">
        <v>349</v>
      </c>
      <c r="C837" s="23" t="s">
        <v>1</v>
      </c>
      <c r="D837" s="77" t="s">
        <v>350</v>
      </c>
      <c r="E837" s="28"/>
      <c r="F837" s="29"/>
      <c r="G837" s="29"/>
      <c r="H837" s="29"/>
      <c r="I837" s="30"/>
      <c r="J837" s="23"/>
      <c r="K837" s="11"/>
    </row>
    <row r="838" spans="1:12" ht="40.5" customHeight="1" x14ac:dyDescent="0.45">
      <c r="A838" s="25"/>
      <c r="B838" s="25"/>
      <c r="C838" s="23"/>
      <c r="D838" s="77"/>
      <c r="E838" s="28"/>
      <c r="F838" s="29"/>
      <c r="G838" s="29"/>
      <c r="H838" s="29"/>
      <c r="I838" s="30"/>
      <c r="J838" s="23"/>
      <c r="K838" s="11"/>
    </row>
    <row r="839" spans="1:12" x14ac:dyDescent="0.45">
      <c r="A839" s="25"/>
      <c r="B839" s="25"/>
      <c r="C839" s="23"/>
      <c r="D839" s="65"/>
      <c r="E839" s="28">
        <v>4</v>
      </c>
      <c r="F839" s="29">
        <v>0</v>
      </c>
      <c r="G839" s="29">
        <v>0</v>
      </c>
      <c r="H839" s="29">
        <v>0</v>
      </c>
      <c r="I839" s="30">
        <f t="shared" ref="I839" si="76">OR(E839&lt;&gt;0,F839&lt;&gt;0,G839&lt;&gt;0,H839&lt;&gt;0)*(E839 + (E839 = 0))*(F839 + (F839 = 0))*(G839 + (G839 = 0))*(H839 + (H839 = 0))</f>
        <v>4</v>
      </c>
      <c r="J839" s="26">
        <f>I839</f>
        <v>4</v>
      </c>
      <c r="K839" s="26">
        <v>62.02</v>
      </c>
      <c r="L839" s="26">
        <f t="shared" ref="L839" si="77">J839*K839</f>
        <v>248.08</v>
      </c>
    </row>
    <row r="840" spans="1:12" x14ac:dyDescent="0.45">
      <c r="A840" s="25"/>
      <c r="B840" s="34"/>
      <c r="C840" s="23" t="s">
        <v>1</v>
      </c>
      <c r="D840" s="77" t="s">
        <v>352</v>
      </c>
      <c r="E840" s="28"/>
      <c r="F840" s="29"/>
      <c r="G840" s="29"/>
      <c r="H840" s="29"/>
      <c r="I840" s="30"/>
      <c r="J840" s="23"/>
      <c r="K840" s="11"/>
    </row>
    <row r="841" spans="1:12" ht="39.75" customHeight="1" x14ac:dyDescent="0.45">
      <c r="A841" s="25"/>
      <c r="B841" s="25"/>
      <c r="C841" s="23"/>
      <c r="D841" s="77"/>
      <c r="E841" s="28"/>
      <c r="F841" s="29"/>
      <c r="G841" s="29"/>
      <c r="H841" s="29"/>
      <c r="I841" s="30"/>
      <c r="J841" s="23"/>
      <c r="K841" s="11"/>
    </row>
    <row r="842" spans="1:12" x14ac:dyDescent="0.45">
      <c r="A842" s="25"/>
      <c r="B842" s="25"/>
      <c r="C842" s="23"/>
      <c r="D842" s="65"/>
      <c r="E842" s="28">
        <v>6</v>
      </c>
      <c r="F842" s="29">
        <v>0</v>
      </c>
      <c r="G842" s="29">
        <v>0</v>
      </c>
      <c r="H842" s="29">
        <v>0</v>
      </c>
      <c r="I842" s="30">
        <f t="shared" ref="I842" si="78">OR(E842&lt;&gt;0,F842&lt;&gt;0,G842&lt;&gt;0,H842&lt;&gt;0)*(E842 + (E842 = 0))*(F842 + (F842 = 0))*(G842 + (G842 = 0))*(H842 + (H842 = 0))</f>
        <v>6</v>
      </c>
      <c r="J842" s="26">
        <f>I842</f>
        <v>6</v>
      </c>
      <c r="K842" s="26">
        <v>72</v>
      </c>
      <c r="L842" s="26">
        <f t="shared" ref="L842" si="79">J842*K842</f>
        <v>432</v>
      </c>
    </row>
    <row r="843" spans="1:12" x14ac:dyDescent="0.45">
      <c r="A843" s="25"/>
      <c r="B843" s="34" t="s">
        <v>353</v>
      </c>
      <c r="C843" s="23" t="s">
        <v>1</v>
      </c>
      <c r="D843" s="77" t="s">
        <v>354</v>
      </c>
      <c r="E843" s="28"/>
      <c r="F843" s="29"/>
      <c r="G843" s="29"/>
      <c r="H843" s="29"/>
      <c r="I843" s="30"/>
      <c r="J843" s="23"/>
      <c r="K843" s="11"/>
    </row>
    <row r="844" spans="1:12" ht="27" customHeight="1" x14ac:dyDescent="0.45">
      <c r="A844" s="25"/>
      <c r="B844" s="25"/>
      <c r="C844" s="23"/>
      <c r="D844" s="77"/>
      <c r="E844" s="28"/>
      <c r="F844" s="29"/>
      <c r="G844" s="29"/>
      <c r="H844" s="29"/>
      <c r="I844" s="30"/>
      <c r="J844" s="23"/>
      <c r="K844" s="11"/>
    </row>
    <row r="845" spans="1:12" x14ac:dyDescent="0.45">
      <c r="A845" s="25"/>
      <c r="B845" s="25"/>
      <c r="C845" s="23"/>
      <c r="D845" s="65"/>
      <c r="E845" s="28">
        <v>4</v>
      </c>
      <c r="F845" s="29">
        <v>2</v>
      </c>
      <c r="G845" s="29">
        <v>0</v>
      </c>
      <c r="H845" s="29">
        <v>0</v>
      </c>
      <c r="I845" s="30">
        <f t="shared" ref="I845" si="80">OR(E845&lt;&gt;0,F845&lt;&gt;0,G845&lt;&gt;0,H845&lt;&gt;0)*(E845 + (E845 = 0))*(F845 + (F845 = 0))*(G845 + (G845 = 0))*(H845 + (H845 = 0))</f>
        <v>8</v>
      </c>
      <c r="J845" s="26">
        <f>I845</f>
        <v>8</v>
      </c>
      <c r="K845" s="26">
        <v>53.95</v>
      </c>
      <c r="L845" s="26">
        <f t="shared" ref="L845" si="81">J845*K845</f>
        <v>431.6</v>
      </c>
    </row>
    <row r="846" spans="1:12" x14ac:dyDescent="0.45">
      <c r="A846" s="25"/>
      <c r="B846" s="34" t="s">
        <v>346</v>
      </c>
      <c r="C846" s="23" t="s">
        <v>0</v>
      </c>
      <c r="D846" s="77" t="s">
        <v>347</v>
      </c>
      <c r="E846" s="28"/>
      <c r="F846" s="29"/>
      <c r="G846" s="29"/>
      <c r="H846" s="29"/>
      <c r="I846" s="30"/>
      <c r="J846" s="23"/>
      <c r="K846" s="11"/>
    </row>
    <row r="847" spans="1:12" ht="26.25" customHeight="1" x14ac:dyDescent="0.45">
      <c r="A847" s="25"/>
      <c r="B847" s="25"/>
      <c r="C847" s="23"/>
      <c r="D847" s="77"/>
      <c r="E847" s="28"/>
      <c r="F847" s="29"/>
      <c r="G847" s="29"/>
      <c r="H847" s="29"/>
      <c r="I847" s="30"/>
      <c r="J847" s="23"/>
      <c r="K847" s="11"/>
    </row>
    <row r="848" spans="1:12" x14ac:dyDescent="0.45">
      <c r="A848" s="25"/>
      <c r="B848" s="25"/>
      <c r="C848" s="23"/>
      <c r="D848" s="66"/>
      <c r="E848" s="28">
        <v>4</v>
      </c>
      <c r="F848" s="29">
        <v>1.5</v>
      </c>
      <c r="G848" s="29">
        <v>1.5</v>
      </c>
      <c r="H848" s="29">
        <v>0</v>
      </c>
      <c r="I848" s="30">
        <f t="shared" ref="I848" si="82">OR(E848&lt;&gt;0,F848&lt;&gt;0,G848&lt;&gt;0,H848&lt;&gt;0)*(E848 + (E848 = 0))*(F848 + (F848 = 0))*(G848 + (G848 = 0))*(H848 + (H848 = 0))</f>
        <v>9</v>
      </c>
      <c r="J848" s="26">
        <f>I848</f>
        <v>9</v>
      </c>
      <c r="K848" s="26">
        <v>0.48</v>
      </c>
      <c r="L848" s="26">
        <f t="shared" ref="L848" si="83">J848*K848</f>
        <v>4.32</v>
      </c>
    </row>
    <row r="849" spans="1:12" x14ac:dyDescent="0.45">
      <c r="A849" s="25"/>
      <c r="B849" s="34" t="s">
        <v>356</v>
      </c>
      <c r="C849" s="23" t="s">
        <v>0</v>
      </c>
      <c r="D849" s="77" t="s">
        <v>357</v>
      </c>
      <c r="E849" s="28"/>
      <c r="F849" s="29"/>
      <c r="G849" s="29"/>
      <c r="H849" s="29"/>
      <c r="I849" s="30"/>
      <c r="J849" s="23"/>
      <c r="K849" s="11"/>
    </row>
    <row r="850" spans="1:12" ht="15.75" customHeight="1" x14ac:dyDescent="0.45">
      <c r="A850" s="25"/>
      <c r="B850" s="25"/>
      <c r="C850" s="23"/>
      <c r="D850" s="77"/>
      <c r="E850" s="28"/>
      <c r="F850" s="29"/>
      <c r="G850" s="29"/>
      <c r="H850" s="29"/>
      <c r="I850" s="30"/>
      <c r="J850" s="23"/>
      <c r="K850" s="11"/>
    </row>
    <row r="851" spans="1:12" x14ac:dyDescent="0.45">
      <c r="A851" s="25"/>
      <c r="B851" s="25"/>
      <c r="C851" s="23"/>
      <c r="D851" s="66"/>
      <c r="E851" s="67">
        <v>12</v>
      </c>
      <c r="F851" s="29">
        <v>1.5</v>
      </c>
      <c r="G851" s="29">
        <v>1.5</v>
      </c>
      <c r="H851" s="29">
        <v>0</v>
      </c>
      <c r="I851" s="30">
        <f t="shared" ref="I851" si="84">OR(E851&lt;&gt;0,F851&lt;&gt;0,G851&lt;&gt;0,H851&lt;&gt;0)*(E851 + (E851 = 0))*(F851 + (F851 = 0))*(G851 + (G851 = 0))*(H851 + (H851 = 0))</f>
        <v>27</v>
      </c>
      <c r="J851" s="26">
        <f>I851</f>
        <v>27</v>
      </c>
      <c r="K851" s="26">
        <v>2.4900000000000002</v>
      </c>
      <c r="L851" s="26">
        <f t="shared" ref="L851" si="85">J851*K851</f>
        <v>67.23</v>
      </c>
    </row>
    <row r="852" spans="1:12" x14ac:dyDescent="0.45">
      <c r="A852" s="25"/>
      <c r="B852" s="34" t="s">
        <v>311</v>
      </c>
      <c r="C852" s="23" t="s">
        <v>0</v>
      </c>
      <c r="D852" s="77" t="s">
        <v>359</v>
      </c>
      <c r="E852" s="28"/>
      <c r="F852" s="29"/>
      <c r="G852" s="29"/>
      <c r="H852" s="29"/>
      <c r="I852" s="30"/>
      <c r="J852" s="23"/>
      <c r="K852" s="11"/>
    </row>
    <row r="853" spans="1:12" ht="28.5" customHeight="1" x14ac:dyDescent="0.45">
      <c r="A853" s="25"/>
      <c r="B853" s="25"/>
      <c r="C853" s="23"/>
      <c r="D853" s="77"/>
      <c r="E853" s="28"/>
      <c r="F853" s="29"/>
      <c r="G853" s="29"/>
      <c r="H853" s="29"/>
      <c r="I853" s="30"/>
      <c r="J853" s="23"/>
      <c r="K853" s="11"/>
    </row>
    <row r="854" spans="1:12" x14ac:dyDescent="0.45">
      <c r="A854" s="25"/>
      <c r="B854" s="25"/>
      <c r="C854" s="23"/>
      <c r="D854" s="66"/>
      <c r="E854" s="28">
        <v>4</v>
      </c>
      <c r="F854" s="29">
        <v>1.5</v>
      </c>
      <c r="G854" s="29">
        <v>1.5</v>
      </c>
      <c r="H854" s="29">
        <v>0</v>
      </c>
      <c r="I854" s="30">
        <f t="shared" ref="I854" si="86">OR(E854&lt;&gt;0,F854&lt;&gt;0,G854&lt;&gt;0,H854&lt;&gt;0)*(E854 + (E854 = 0))*(F854 + (F854 = 0))*(G854 + (G854 = 0))*(H854 + (H854 = 0))</f>
        <v>9</v>
      </c>
      <c r="J854" s="26">
        <f>I854</f>
        <v>9</v>
      </c>
      <c r="K854" s="26">
        <v>6.68</v>
      </c>
      <c r="L854" s="26">
        <f t="shared" ref="L854" si="87">J854*K854</f>
        <v>60.12</v>
      </c>
    </row>
    <row r="855" spans="1:12" x14ac:dyDescent="0.45">
      <c r="A855" s="25"/>
      <c r="B855" s="34"/>
      <c r="C855" s="23" t="s">
        <v>1</v>
      </c>
      <c r="D855" s="77" t="s">
        <v>363</v>
      </c>
      <c r="E855" s="28"/>
      <c r="F855" s="29"/>
      <c r="G855" s="29"/>
      <c r="H855" s="29"/>
      <c r="I855" s="30"/>
      <c r="J855" s="23"/>
      <c r="K855" s="11"/>
    </row>
    <row r="856" spans="1:12" ht="39.75" customHeight="1" x14ac:dyDescent="0.45">
      <c r="A856" s="25"/>
      <c r="B856" s="25"/>
      <c r="C856" s="23"/>
      <c r="D856" s="77"/>
      <c r="E856" s="28"/>
      <c r="F856" s="29"/>
      <c r="G856" s="29"/>
      <c r="H856" s="29"/>
      <c r="I856" s="30"/>
      <c r="J856" s="23"/>
      <c r="K856" s="11"/>
    </row>
    <row r="857" spans="1:12" x14ac:dyDescent="0.45">
      <c r="A857" s="25"/>
      <c r="B857" s="25"/>
      <c r="C857" s="23"/>
      <c r="D857" s="65"/>
      <c r="E857" s="28">
        <v>6</v>
      </c>
      <c r="F857" s="29">
        <v>0</v>
      </c>
      <c r="G857" s="29">
        <v>0</v>
      </c>
      <c r="H857" s="29">
        <v>0</v>
      </c>
      <c r="I857" s="30">
        <f t="shared" ref="I857" si="88">OR(E857&lt;&gt;0,F857&lt;&gt;0,G857&lt;&gt;0,H857&lt;&gt;0)*(E857 + (E857 = 0))*(F857 + (F857 = 0))*(G857 + (G857 = 0))*(H857 + (H857 = 0))</f>
        <v>6</v>
      </c>
      <c r="J857" s="26">
        <f>I857</f>
        <v>6</v>
      </c>
      <c r="K857" s="26">
        <v>72</v>
      </c>
      <c r="L857" s="26">
        <f t="shared" ref="L857" si="89">J857*K857</f>
        <v>432</v>
      </c>
    </row>
    <row r="858" spans="1:12" x14ac:dyDescent="0.45">
      <c r="A858" s="25"/>
      <c r="B858" s="34"/>
      <c r="C858" s="23" t="s">
        <v>0</v>
      </c>
      <c r="D858" s="77" t="s">
        <v>364</v>
      </c>
      <c r="E858" s="28"/>
      <c r="F858" s="29"/>
      <c r="G858" s="29"/>
      <c r="H858" s="29"/>
      <c r="I858" s="30"/>
      <c r="J858" s="23"/>
      <c r="K858" s="11"/>
    </row>
    <row r="859" spans="1:12" ht="27" customHeight="1" x14ac:dyDescent="0.45">
      <c r="A859" s="25"/>
      <c r="B859" s="25"/>
      <c r="C859" s="23"/>
      <c r="D859" s="77"/>
      <c r="E859" s="28"/>
      <c r="F859" s="29"/>
      <c r="G859" s="29"/>
      <c r="H859" s="29"/>
      <c r="I859" s="30"/>
      <c r="J859" s="23"/>
      <c r="K859" s="11"/>
    </row>
    <row r="860" spans="1:12" x14ac:dyDescent="0.45">
      <c r="A860" s="25"/>
      <c r="B860" s="25"/>
      <c r="C860" s="23"/>
      <c r="D860" s="65"/>
      <c r="E860" s="28">
        <v>2</v>
      </c>
      <c r="F860" s="29">
        <v>1.5</v>
      </c>
      <c r="G860" s="29">
        <v>3</v>
      </c>
      <c r="H860" s="29">
        <v>0</v>
      </c>
      <c r="I860" s="30">
        <f t="shared" ref="I860" si="90">OR(E860&lt;&gt;0,F860&lt;&gt;0,G860&lt;&gt;0,H860&lt;&gt;0)*(E860 + (E860 = 0))*(F860 + (F860 = 0))*(G860 + (G860 = 0))*(H860 + (H860 = 0))</f>
        <v>9</v>
      </c>
      <c r="J860" s="26">
        <f>I860</f>
        <v>9</v>
      </c>
      <c r="K860" s="26">
        <v>20</v>
      </c>
      <c r="L860" s="26">
        <f t="shared" ref="L860" si="91">J860*K860</f>
        <v>180</v>
      </c>
    </row>
    <row r="861" spans="1:12" x14ac:dyDescent="0.45">
      <c r="A861" s="25"/>
      <c r="B861" s="34"/>
      <c r="C861" s="23" t="s">
        <v>1</v>
      </c>
      <c r="D861" s="77" t="s">
        <v>365</v>
      </c>
      <c r="E861" s="28"/>
      <c r="F861" s="29"/>
      <c r="G861" s="29"/>
      <c r="H861" s="29"/>
      <c r="I861" s="30"/>
      <c r="J861" s="23"/>
      <c r="K861" s="11"/>
    </row>
    <row r="862" spans="1:12" ht="15.75" customHeight="1" x14ac:dyDescent="0.45">
      <c r="A862" s="25"/>
      <c r="B862" s="25"/>
      <c r="C862" s="23"/>
      <c r="D862" s="77"/>
      <c r="E862" s="28"/>
      <c r="F862" s="29"/>
      <c r="G862" s="29"/>
      <c r="H862" s="29"/>
      <c r="I862" s="30"/>
      <c r="J862" s="23"/>
      <c r="K862" s="11"/>
    </row>
    <row r="863" spans="1:12" x14ac:dyDescent="0.45">
      <c r="A863" s="25"/>
      <c r="B863" s="25"/>
      <c r="C863" s="23"/>
      <c r="D863" s="65"/>
      <c r="E863" s="28">
        <v>12</v>
      </c>
      <c r="F863" s="29">
        <v>0</v>
      </c>
      <c r="G863" s="29">
        <v>0</v>
      </c>
      <c r="H863" s="29">
        <v>0</v>
      </c>
      <c r="I863" s="30">
        <f t="shared" ref="I863" si="92">OR(E863&lt;&gt;0,F863&lt;&gt;0,G863&lt;&gt;0,H863&lt;&gt;0)*(E863 + (E863 = 0))*(F863 + (F863 = 0))*(G863 + (G863 = 0))*(H863 + (H863 = 0))</f>
        <v>12</v>
      </c>
      <c r="J863" s="26">
        <f>I863</f>
        <v>12</v>
      </c>
      <c r="K863" s="26">
        <v>105</v>
      </c>
      <c r="L863" s="26">
        <f t="shared" ref="L863" si="93">J863*K863</f>
        <v>1260</v>
      </c>
    </row>
    <row r="864" spans="1:12" x14ac:dyDescent="0.45">
      <c r="A864" s="31"/>
      <c r="B864" s="31"/>
      <c r="C864" s="31"/>
      <c r="D864" s="32"/>
      <c r="E864" s="33"/>
      <c r="F864" s="31"/>
      <c r="G864" s="31"/>
      <c r="H864" s="31"/>
      <c r="I864" s="31"/>
      <c r="J864" s="31"/>
      <c r="K864" s="31"/>
      <c r="L864" s="31"/>
    </row>
    <row r="865" spans="1:13" x14ac:dyDescent="0.45">
      <c r="A865" s="25"/>
      <c r="B865" s="25"/>
      <c r="C865" s="25"/>
      <c r="D865" s="68" t="s">
        <v>380</v>
      </c>
      <c r="E865" s="24"/>
      <c r="F865" s="25"/>
      <c r="G865" s="25"/>
      <c r="H865" s="25"/>
      <c r="I865" s="43"/>
      <c r="J865" s="29"/>
      <c r="K865" s="11"/>
      <c r="L865" s="26">
        <f>SUM(L793:L864)</f>
        <v>9697.7173999999995</v>
      </c>
    </row>
    <row r="866" spans="1:13" x14ac:dyDescent="0.45">
      <c r="A866" s="31"/>
      <c r="B866" s="31"/>
      <c r="C866" s="31"/>
      <c r="D866" s="32"/>
      <c r="E866" s="33"/>
      <c r="F866" s="31"/>
      <c r="G866" s="31"/>
      <c r="H866" s="31"/>
      <c r="I866" s="31"/>
      <c r="J866" s="31"/>
      <c r="K866" s="31"/>
      <c r="L866" s="31"/>
    </row>
    <row r="867" spans="1:13" x14ac:dyDescent="0.45">
      <c r="A867" s="25"/>
      <c r="B867" s="25"/>
      <c r="C867" s="25"/>
      <c r="D867" s="27"/>
      <c r="E867" s="24"/>
      <c r="F867" s="25"/>
      <c r="G867" s="25"/>
      <c r="H867" s="25"/>
      <c r="I867" s="25"/>
      <c r="J867" s="25"/>
      <c r="K867" s="11"/>
    </row>
    <row r="868" spans="1:13" x14ac:dyDescent="0.45">
      <c r="A868" s="41"/>
      <c r="B868" s="41"/>
      <c r="C868" s="41"/>
      <c r="D868" s="41"/>
      <c r="E868" s="41"/>
      <c r="F868" s="41"/>
      <c r="G868" s="41"/>
      <c r="H868" s="41"/>
      <c r="I868" s="41"/>
      <c r="J868" s="41"/>
      <c r="K868" s="41"/>
      <c r="L868" s="7"/>
      <c r="M868" s="41"/>
    </row>
    <row r="869" spans="1:13" x14ac:dyDescent="0.45">
      <c r="A869" s="3"/>
      <c r="B869" s="3"/>
      <c r="C869" s="3"/>
      <c r="D869" s="3"/>
      <c r="E869" s="1"/>
      <c r="F869" s="3"/>
      <c r="G869" s="3"/>
      <c r="H869" s="3"/>
      <c r="I869" s="3"/>
      <c r="J869" s="3"/>
      <c r="K869" s="3"/>
      <c r="L869" s="3"/>
      <c r="M869" s="41"/>
    </row>
    <row r="870" spans="1:13" ht="17.649999999999999" x14ac:dyDescent="0.45">
      <c r="A870" s="10" t="s">
        <v>20</v>
      </c>
      <c r="B870" s="3"/>
      <c r="C870" s="3"/>
      <c r="D870" s="25"/>
      <c r="E870" s="1"/>
      <c r="F870" s="3"/>
      <c r="G870" s="3"/>
      <c r="H870" s="3"/>
      <c r="I870" s="3"/>
      <c r="J870" s="3"/>
      <c r="K870" s="3"/>
      <c r="L870" s="3"/>
      <c r="M870" s="41"/>
    </row>
    <row r="871" spans="1:13" x14ac:dyDescent="0.45">
      <c r="A871" s="54" t="s">
        <v>261</v>
      </c>
      <c r="B871" s="54"/>
      <c r="C871" s="54"/>
      <c r="D871" s="55"/>
      <c r="E871" s="56"/>
      <c r="F871" s="55"/>
      <c r="G871" s="55"/>
      <c r="H871" s="55"/>
      <c r="I871" s="55"/>
      <c r="J871" s="55"/>
      <c r="K871" s="3"/>
      <c r="L871" s="3"/>
      <c r="M871" s="41"/>
    </row>
    <row r="872" spans="1:13" ht="15.75" customHeight="1" x14ac:dyDescent="0.45">
      <c r="A872" s="16"/>
      <c r="B872" s="16" t="s">
        <v>8</v>
      </c>
      <c r="C872" s="16"/>
      <c r="D872" s="57" t="s">
        <v>496</v>
      </c>
      <c r="E872" s="18"/>
      <c r="F872" s="19"/>
      <c r="G872" s="19"/>
      <c r="H872" s="19"/>
      <c r="I872" s="19"/>
      <c r="J872" s="57"/>
      <c r="K872" s="3"/>
      <c r="L872" s="3"/>
      <c r="M872" s="41"/>
    </row>
    <row r="873" spans="1:13" ht="15.85" customHeight="1" x14ac:dyDescent="0.45">
      <c r="A873" s="34"/>
      <c r="B873" s="44"/>
      <c r="C873" s="44"/>
      <c r="D873" s="81" t="s">
        <v>597</v>
      </c>
      <c r="E873" s="81"/>
      <c r="F873" s="44"/>
      <c r="G873" s="44"/>
      <c r="H873" s="44"/>
      <c r="I873" s="44"/>
      <c r="J873" s="58">
        <f>L53</f>
        <v>8615.7777399999995</v>
      </c>
      <c r="K873" s="3"/>
      <c r="L873" s="3"/>
      <c r="M873" s="41"/>
    </row>
    <row r="874" spans="1:13" ht="15.85" customHeight="1" x14ac:dyDescent="0.45">
      <c r="A874" s="34"/>
      <c r="B874" s="44"/>
      <c r="C874" s="44"/>
      <c r="D874" s="44" t="s">
        <v>382</v>
      </c>
      <c r="E874" s="44"/>
      <c r="F874" s="44"/>
      <c r="G874" s="44"/>
      <c r="H874" s="44"/>
      <c r="I874" s="44"/>
      <c r="J874" s="58">
        <f>L137</f>
        <v>11045.641539999997</v>
      </c>
      <c r="K874" s="3"/>
      <c r="L874" s="3"/>
      <c r="M874" s="41"/>
    </row>
    <row r="875" spans="1:13" ht="15.85" customHeight="1" x14ac:dyDescent="0.45">
      <c r="A875" s="34"/>
      <c r="B875" s="44"/>
      <c r="C875" s="44"/>
      <c r="D875" s="44" t="s">
        <v>383</v>
      </c>
      <c r="E875" s="44"/>
      <c r="F875" s="44"/>
      <c r="G875" s="44"/>
      <c r="H875" s="44"/>
      <c r="I875" s="44"/>
      <c r="J875" s="58">
        <f>L230</f>
        <v>38905.253303999998</v>
      </c>
      <c r="K875" s="3"/>
      <c r="L875" s="3"/>
      <c r="M875" s="41"/>
    </row>
    <row r="876" spans="1:13" ht="15.75" customHeight="1" x14ac:dyDescent="0.45">
      <c r="A876" s="34"/>
      <c r="B876" s="44"/>
      <c r="C876" s="44"/>
      <c r="D876" s="44" t="s">
        <v>384</v>
      </c>
      <c r="E876" s="44"/>
      <c r="F876" s="44"/>
      <c r="G876" s="44"/>
      <c r="H876" s="44"/>
      <c r="I876" s="44"/>
      <c r="J876" s="58">
        <f>L300</f>
        <v>14013.744999999999</v>
      </c>
      <c r="K876" s="3"/>
      <c r="L876" s="3"/>
      <c r="M876" s="41"/>
    </row>
    <row r="877" spans="1:13" ht="15.75" customHeight="1" x14ac:dyDescent="0.45">
      <c r="A877" s="34"/>
      <c r="B877" s="44"/>
      <c r="C877" s="44"/>
      <c r="D877" s="44" t="s">
        <v>387</v>
      </c>
      <c r="E877" s="44"/>
      <c r="F877" s="44"/>
      <c r="G877" s="44"/>
      <c r="H877" s="44"/>
      <c r="I877" s="44"/>
      <c r="J877" s="58">
        <f>L404</f>
        <v>15952.629754000001</v>
      </c>
      <c r="K877" s="3"/>
      <c r="L877" s="3"/>
      <c r="M877" s="41"/>
    </row>
    <row r="878" spans="1:13" ht="15.75" customHeight="1" x14ac:dyDescent="0.45">
      <c r="A878" s="34"/>
      <c r="B878" s="44"/>
      <c r="C878" s="44"/>
      <c r="D878" s="44" t="s">
        <v>388</v>
      </c>
      <c r="E878" s="44"/>
      <c r="F878" s="44"/>
      <c r="G878" s="44"/>
      <c r="H878" s="44"/>
      <c r="I878" s="44"/>
      <c r="J878" s="58">
        <f>L452</f>
        <v>4950.22</v>
      </c>
      <c r="K878" s="3"/>
      <c r="L878" s="3"/>
      <c r="M878" s="41"/>
    </row>
    <row r="879" spans="1:13" ht="15.75" customHeight="1" x14ac:dyDescent="0.45">
      <c r="A879" s="34"/>
      <c r="B879" s="44"/>
      <c r="C879" s="44"/>
      <c r="D879" s="44" t="s">
        <v>389</v>
      </c>
      <c r="E879" s="44"/>
      <c r="F879" s="44"/>
      <c r="G879" s="44"/>
      <c r="H879" s="44"/>
      <c r="I879" s="44"/>
      <c r="J879" s="58">
        <f>L473</f>
        <v>4504.0320000000002</v>
      </c>
      <c r="K879" s="3"/>
      <c r="L879" s="3"/>
      <c r="M879" s="41"/>
    </row>
    <row r="880" spans="1:13" ht="15.75" customHeight="1" x14ac:dyDescent="0.45">
      <c r="A880" s="34"/>
      <c r="B880" s="44"/>
      <c r="C880" s="44"/>
      <c r="D880" s="44" t="s">
        <v>385</v>
      </c>
      <c r="E880" s="44"/>
      <c r="F880" s="44"/>
      <c r="G880" s="44"/>
      <c r="H880" s="44"/>
      <c r="I880" s="44"/>
      <c r="J880" s="58">
        <f>L496</f>
        <v>4813.6777999999995</v>
      </c>
      <c r="K880" s="3"/>
      <c r="L880" s="3"/>
      <c r="M880" s="41"/>
    </row>
    <row r="881" spans="1:13" ht="15.75" customHeight="1" x14ac:dyDescent="0.45">
      <c r="A881" s="34"/>
      <c r="B881" s="44"/>
      <c r="C881" s="44"/>
      <c r="D881" s="44" t="s">
        <v>386</v>
      </c>
      <c r="E881" s="44"/>
      <c r="F881" s="44"/>
      <c r="G881" s="44"/>
      <c r="H881" s="44"/>
      <c r="I881" s="44"/>
      <c r="J881" s="58">
        <f>L593</f>
        <v>50199.417500000003</v>
      </c>
      <c r="K881" s="3"/>
      <c r="L881" s="3"/>
      <c r="M881" s="41"/>
    </row>
    <row r="882" spans="1:13" ht="15.75" customHeight="1" x14ac:dyDescent="0.45">
      <c r="A882" s="34"/>
      <c r="B882" s="44"/>
      <c r="C882" s="44"/>
      <c r="D882" s="44" t="s">
        <v>381</v>
      </c>
      <c r="E882" s="44"/>
      <c r="F882" s="44"/>
      <c r="G882" s="44"/>
      <c r="H882" s="44"/>
      <c r="I882" s="44"/>
      <c r="J882" s="58">
        <f>L669</f>
        <v>14748.772139999995</v>
      </c>
      <c r="K882" s="3"/>
      <c r="L882" s="3"/>
      <c r="M882" s="41"/>
    </row>
    <row r="883" spans="1:13" ht="15.75" customHeight="1" x14ac:dyDescent="0.45">
      <c r="A883" s="34"/>
      <c r="B883" s="44"/>
      <c r="C883" s="44"/>
      <c r="D883" s="44" t="s">
        <v>390</v>
      </c>
      <c r="E883" s="44"/>
      <c r="F883" s="44"/>
      <c r="G883" s="44"/>
      <c r="H883" s="44"/>
      <c r="I883" s="44"/>
      <c r="J883" s="58">
        <f>L788</f>
        <v>21983.850000000006</v>
      </c>
      <c r="K883" s="3"/>
      <c r="L883" s="3"/>
      <c r="M883" s="41"/>
    </row>
    <row r="884" spans="1:13" ht="15.75" customHeight="1" x14ac:dyDescent="0.45">
      <c r="A884" s="34"/>
      <c r="B884" s="44"/>
      <c r="C884" s="44"/>
      <c r="D884" s="44" t="s">
        <v>391</v>
      </c>
      <c r="E884" s="44"/>
      <c r="F884" s="44"/>
      <c r="G884" s="44"/>
      <c r="H884" s="44"/>
      <c r="I884" s="44"/>
      <c r="J884" s="58">
        <f>L865</f>
        <v>9697.7173999999995</v>
      </c>
      <c r="K884" s="3"/>
      <c r="L884" s="3"/>
      <c r="M884" s="41"/>
    </row>
    <row r="885" spans="1:13" ht="15.75" customHeight="1" x14ac:dyDescent="0.45">
      <c r="A885" s="16"/>
      <c r="B885" s="16" t="s">
        <v>8</v>
      </c>
      <c r="C885" s="57"/>
      <c r="D885" s="19"/>
      <c r="E885" s="18"/>
      <c r="F885" s="19"/>
      <c r="G885" s="19"/>
      <c r="H885" s="19"/>
      <c r="I885" s="19"/>
      <c r="J885" s="19"/>
      <c r="K885" s="3"/>
      <c r="L885" s="3"/>
      <c r="M885" s="41"/>
    </row>
    <row r="886" spans="1:13" x14ac:dyDescent="0.45">
      <c r="A886" s="82"/>
      <c r="B886" s="82"/>
      <c r="C886" s="82"/>
      <c r="D886" s="82"/>
      <c r="E886" s="82"/>
      <c r="F886" s="82"/>
      <c r="G886" s="82" t="s">
        <v>497</v>
      </c>
      <c r="H886" s="82"/>
      <c r="I886" s="82"/>
      <c r="J886" s="59">
        <f>SUM(J873:J884)</f>
        <v>199430.73417800001</v>
      </c>
      <c r="K886" s="3"/>
      <c r="L886" s="3"/>
      <c r="M886" s="41"/>
    </row>
    <row r="887" spans="1:13" x14ac:dyDescent="0.45">
      <c r="A887" s="41"/>
      <c r="B887" s="41"/>
      <c r="C887" s="41"/>
      <c r="D887" s="41"/>
      <c r="E887" s="41"/>
      <c r="F887" s="41"/>
      <c r="G887" s="41"/>
      <c r="H887" s="41"/>
      <c r="I887" s="41"/>
      <c r="J887" s="3"/>
      <c r="K887" s="3"/>
      <c r="L887" s="3"/>
      <c r="M887" s="41"/>
    </row>
    <row r="888" spans="1:13" x14ac:dyDescent="0.45">
      <c r="A888" s="41"/>
      <c r="B888" s="41"/>
      <c r="C888" s="41"/>
      <c r="D888" s="41"/>
      <c r="E888" s="41"/>
      <c r="F888" s="41"/>
      <c r="G888" s="41"/>
      <c r="H888" s="41"/>
      <c r="I888" s="41"/>
      <c r="J888" s="3"/>
      <c r="K888" s="3"/>
      <c r="L888" s="3"/>
      <c r="M888" s="41"/>
    </row>
    <row r="889" spans="1:13" x14ac:dyDescent="0.45">
      <c r="A889" s="3"/>
      <c r="B889" s="3"/>
      <c r="C889" s="3"/>
      <c r="D889" s="3"/>
      <c r="E889" s="1"/>
      <c r="F889" s="3"/>
      <c r="G889" s="3"/>
      <c r="H889" s="3"/>
      <c r="I889" s="3"/>
      <c r="J889" s="3"/>
      <c r="K889" s="3"/>
      <c r="L889" s="3"/>
      <c r="M889" s="3"/>
    </row>
    <row r="890" spans="1:13" ht="17.649999999999999" x14ac:dyDescent="0.45">
      <c r="A890" s="10" t="s">
        <v>21</v>
      </c>
      <c r="B890" s="3"/>
      <c r="C890" s="3"/>
      <c r="D890" s="3"/>
      <c r="E890" s="1"/>
      <c r="F890" s="3"/>
      <c r="G890" s="3"/>
      <c r="H890" s="3"/>
      <c r="I890" s="3"/>
      <c r="J890" s="3"/>
      <c r="K890" s="3"/>
      <c r="L890" s="3"/>
      <c r="M890" s="3"/>
    </row>
    <row r="891" spans="1:13" x14ac:dyDescent="0.45">
      <c r="A891" s="54" t="s">
        <v>261</v>
      </c>
      <c r="B891" s="54"/>
      <c r="C891" s="54"/>
      <c r="D891" s="55"/>
      <c r="E891" s="56"/>
      <c r="F891" s="55"/>
      <c r="G891" s="55"/>
      <c r="H891" s="55"/>
      <c r="I891" s="55"/>
      <c r="J891" s="55"/>
      <c r="K891" s="3"/>
      <c r="L891" s="3"/>
      <c r="M891" s="3"/>
    </row>
    <row r="892" spans="1:13" ht="15.75" customHeight="1" x14ac:dyDescent="0.45">
      <c r="A892" s="16"/>
      <c r="B892" s="16" t="s">
        <v>8</v>
      </c>
      <c r="C892" s="16"/>
      <c r="D892" s="57" t="s">
        <v>496</v>
      </c>
      <c r="E892" s="18"/>
      <c r="F892" s="19"/>
      <c r="G892" s="19"/>
      <c r="H892" s="19"/>
      <c r="I892" s="19"/>
      <c r="J892" s="57"/>
      <c r="K892" s="3"/>
      <c r="L892" s="3"/>
      <c r="M892" s="3"/>
    </row>
    <row r="893" spans="1:13" ht="15.75" customHeight="1" x14ac:dyDescent="0.45">
      <c r="A893" s="34"/>
      <c r="B893" s="44"/>
      <c r="C893" s="44"/>
      <c r="D893" s="44" t="s">
        <v>22</v>
      </c>
      <c r="E893" s="44"/>
      <c r="F893" s="44"/>
      <c r="G893" s="44"/>
      <c r="H893" s="44"/>
      <c r="I893" s="44"/>
      <c r="J893" s="58">
        <f>J886</f>
        <v>199430.73417800001</v>
      </c>
      <c r="K893" s="3"/>
      <c r="L893" s="3"/>
      <c r="M893" s="3"/>
    </row>
    <row r="894" spans="1:13" ht="15.75" customHeight="1" x14ac:dyDescent="0.45">
      <c r="A894" s="34"/>
      <c r="B894" s="44"/>
      <c r="C894" s="44"/>
      <c r="D894" s="44" t="s">
        <v>23</v>
      </c>
      <c r="E894" s="44"/>
      <c r="F894" s="44"/>
      <c r="G894" s="44"/>
      <c r="H894" s="44"/>
      <c r="I894" s="44"/>
      <c r="J894" s="58">
        <f>13% * J893</f>
        <v>25925.995443140004</v>
      </c>
      <c r="K894" s="3"/>
      <c r="L894" s="3"/>
      <c r="M894" s="3"/>
    </row>
    <row r="895" spans="1:13" ht="15.75" customHeight="1" x14ac:dyDescent="0.45">
      <c r="A895" s="34"/>
      <c r="B895" s="44"/>
      <c r="C895" s="44"/>
      <c r="D895" s="44" t="s">
        <v>24</v>
      </c>
      <c r="E895" s="44"/>
      <c r="F895" s="44"/>
      <c r="G895" s="44"/>
      <c r="H895" s="44"/>
      <c r="I895" s="44"/>
      <c r="J895" s="58">
        <f>6% * J893</f>
        <v>11965.84405068</v>
      </c>
      <c r="K895" s="3"/>
      <c r="L895" s="3"/>
      <c r="M895" s="3"/>
    </row>
    <row r="896" spans="1:13" ht="15.75" customHeight="1" x14ac:dyDescent="0.45">
      <c r="A896" s="23"/>
      <c r="B896" s="65"/>
      <c r="C896" s="65"/>
      <c r="D896" s="60"/>
      <c r="E896" s="65"/>
      <c r="F896" s="65"/>
      <c r="G896" s="65"/>
      <c r="H896" s="65"/>
      <c r="I896" s="65"/>
      <c r="J896" s="3"/>
      <c r="K896" s="3"/>
      <c r="L896" s="3"/>
      <c r="M896" s="3"/>
    </row>
    <row r="897" spans="1:13" ht="15.75" customHeight="1" x14ac:dyDescent="0.45">
      <c r="A897" s="16"/>
      <c r="B897" s="16" t="s">
        <v>8</v>
      </c>
      <c r="C897" s="16"/>
      <c r="D897" s="57" t="s">
        <v>25</v>
      </c>
      <c r="E897" s="18"/>
      <c r="F897" s="19"/>
      <c r="G897" s="19"/>
      <c r="H897" s="19"/>
      <c r="I897" s="19"/>
      <c r="J897" s="64">
        <f>SUM(J893:J895)</f>
        <v>237322.57367182002</v>
      </c>
      <c r="K897" s="3"/>
      <c r="L897" s="3"/>
      <c r="M897" s="3"/>
    </row>
    <row r="898" spans="1:13" ht="15.75" customHeight="1" x14ac:dyDescent="0.45">
      <c r="A898" s="23"/>
      <c r="B898" s="65"/>
      <c r="C898" s="65"/>
      <c r="D898" s="60"/>
      <c r="E898" s="65"/>
      <c r="F898" s="65"/>
      <c r="G898" s="65"/>
      <c r="H898" s="65"/>
      <c r="I898" s="65"/>
      <c r="J898" s="3"/>
      <c r="K898" s="3"/>
      <c r="L898" s="3"/>
      <c r="M898" s="3"/>
    </row>
    <row r="899" spans="1:13" ht="15.75" customHeight="1" x14ac:dyDescent="0.45">
      <c r="A899" s="16"/>
      <c r="B899" s="16" t="s">
        <v>8</v>
      </c>
      <c r="C899" s="16"/>
      <c r="D899" s="57" t="s">
        <v>26</v>
      </c>
      <c r="E899" s="18"/>
      <c r="F899" s="19"/>
      <c r="G899" s="19"/>
      <c r="H899" s="19"/>
      <c r="I899" s="19"/>
      <c r="J899" s="64">
        <f>21% * J897</f>
        <v>49837.740471082201</v>
      </c>
      <c r="K899" s="3"/>
      <c r="L899" s="3"/>
      <c r="M899" s="3"/>
    </row>
    <row r="900" spans="1:13" ht="15.75" customHeight="1" x14ac:dyDescent="0.45">
      <c r="A900" s="23"/>
      <c r="B900" s="65"/>
      <c r="C900" s="65"/>
      <c r="D900" s="60"/>
      <c r="E900" s="65"/>
      <c r="F900" s="65"/>
      <c r="G900" s="65"/>
      <c r="H900" s="65"/>
      <c r="I900" s="65"/>
      <c r="J900" s="3"/>
      <c r="K900" s="3"/>
      <c r="L900" s="3"/>
      <c r="M900" s="3"/>
    </row>
    <row r="901" spans="1:13" ht="15" x14ac:dyDescent="0.45">
      <c r="A901" s="54"/>
      <c r="B901" s="54"/>
      <c r="C901" s="54"/>
      <c r="D901" s="61" t="s">
        <v>494</v>
      </c>
      <c r="E901" s="56"/>
      <c r="F901" s="55"/>
      <c r="G901" s="55"/>
      <c r="H901" s="55"/>
      <c r="I901" s="55"/>
      <c r="J901" s="62">
        <f>SUM(J897:J899)</f>
        <v>287160.31414290221</v>
      </c>
      <c r="K901" s="3"/>
      <c r="L901" s="3"/>
      <c r="M901" s="3"/>
    </row>
    <row r="902" spans="1:13" x14ac:dyDescent="0.45">
      <c r="A902" s="41"/>
      <c r="B902" s="41"/>
      <c r="C902" s="41"/>
      <c r="D902" s="41"/>
      <c r="E902" s="41"/>
      <c r="F902" s="41"/>
      <c r="G902" s="41"/>
      <c r="H902" s="41"/>
      <c r="I902" s="41"/>
      <c r="J902" s="3"/>
      <c r="K902" s="3"/>
      <c r="L902" s="3"/>
      <c r="M902" s="3"/>
    </row>
    <row r="903" spans="1:13" x14ac:dyDescent="0.45">
      <c r="A903" s="41"/>
      <c r="B903" s="41"/>
      <c r="C903" s="41"/>
      <c r="D903" s="41"/>
      <c r="E903" s="41"/>
      <c r="F903" s="41"/>
      <c r="G903" s="41"/>
      <c r="H903" s="41"/>
      <c r="I903" s="41"/>
      <c r="J903" s="41"/>
      <c r="K903" s="41"/>
      <c r="L903" s="7"/>
      <c r="M903" s="7"/>
    </row>
    <row r="904" spans="1:13" ht="41.65" customHeight="1" x14ac:dyDescent="0.45">
      <c r="A904" s="63"/>
      <c r="B904" s="63"/>
      <c r="C904" s="63"/>
      <c r="D904" s="84" t="s">
        <v>612</v>
      </c>
      <c r="E904" s="84"/>
      <c r="F904" s="84"/>
      <c r="G904" s="84"/>
      <c r="H904" s="84"/>
      <c r="I904" s="84"/>
      <c r="J904" s="63"/>
      <c r="K904" s="41"/>
      <c r="L904" s="7"/>
      <c r="M904" s="7"/>
    </row>
    <row r="905" spans="1:13" x14ac:dyDescent="0.45">
      <c r="A905" s="41"/>
      <c r="B905" s="41"/>
      <c r="C905" s="41"/>
      <c r="D905" s="41"/>
      <c r="E905" s="41"/>
      <c r="F905" s="41"/>
      <c r="G905" s="41"/>
      <c r="H905" s="41"/>
      <c r="I905" s="41"/>
      <c r="J905" s="41"/>
      <c r="K905" s="41"/>
      <c r="L905" s="7"/>
      <c r="M905" s="7"/>
    </row>
    <row r="906" spans="1:13" x14ac:dyDescent="0.45">
      <c r="A906" s="41"/>
      <c r="B906" s="41"/>
      <c r="C906" s="41"/>
      <c r="D906" s="41"/>
      <c r="E906" s="41"/>
      <c r="F906" s="41"/>
      <c r="G906" s="41"/>
      <c r="H906" s="41"/>
      <c r="I906" s="41"/>
      <c r="J906" s="41"/>
      <c r="K906" s="41"/>
      <c r="L906" s="7"/>
      <c r="M906" s="7"/>
    </row>
  </sheetData>
  <mergeCells count="204">
    <mergeCell ref="D904:I904"/>
    <mergeCell ref="D823:D824"/>
    <mergeCell ref="D827:D828"/>
    <mergeCell ref="D831:D832"/>
    <mergeCell ref="D280:D281"/>
    <mergeCell ref="D284:D285"/>
    <mergeCell ref="D288:D289"/>
    <mergeCell ref="D292:D293"/>
    <mergeCell ref="D296:D297"/>
    <mergeCell ref="D309:D310"/>
    <mergeCell ref="D323:D324"/>
    <mergeCell ref="D327:D328"/>
    <mergeCell ref="D331:D332"/>
    <mergeCell ref="D598:D599"/>
    <mergeCell ref="D509:D510"/>
    <mergeCell ref="D525:D526"/>
    <mergeCell ref="D529:D530"/>
    <mergeCell ref="D536:D537"/>
    <mergeCell ref="D540:D541"/>
    <mergeCell ref="D482:D483"/>
    <mergeCell ref="D557:D558"/>
    <mergeCell ref="D561:D562"/>
    <mergeCell ref="D545:D546"/>
    <mergeCell ref="D549:D550"/>
    <mergeCell ref="D141:E141"/>
    <mergeCell ref="D142:D143"/>
    <mergeCell ref="D146:D147"/>
    <mergeCell ref="D63:D64"/>
    <mergeCell ref="D68:D69"/>
    <mergeCell ref="D25:D26"/>
    <mergeCell ref="D29:D30"/>
    <mergeCell ref="D33:D34"/>
    <mergeCell ref="D37:D38"/>
    <mergeCell ref="D45:D46"/>
    <mergeCell ref="D93:D94"/>
    <mergeCell ref="D102:D103"/>
    <mergeCell ref="D106:D107"/>
    <mergeCell ref="D78:D79"/>
    <mergeCell ref="D82:D83"/>
    <mergeCell ref="A4:B4"/>
    <mergeCell ref="D5:D6"/>
    <mergeCell ref="D9:D10"/>
    <mergeCell ref="D13:D14"/>
    <mergeCell ref="D17:D18"/>
    <mergeCell ref="D21:D22"/>
    <mergeCell ref="A57:B57"/>
    <mergeCell ref="D57:E57"/>
    <mergeCell ref="D58:D59"/>
    <mergeCell ref="D41:D42"/>
    <mergeCell ref="D49:D50"/>
    <mergeCell ref="A408:B408"/>
    <mergeCell ref="D408:E408"/>
    <mergeCell ref="D409:D410"/>
    <mergeCell ref="D414:D415"/>
    <mergeCell ref="D151:D152"/>
    <mergeCell ref="D155:D156"/>
    <mergeCell ref="D160:D161"/>
    <mergeCell ref="D165:D166"/>
    <mergeCell ref="D169:D170"/>
    <mergeCell ref="D173:D174"/>
    <mergeCell ref="A304:B304"/>
    <mergeCell ref="D304:E304"/>
    <mergeCell ref="D305:D306"/>
    <mergeCell ref="D335:D336"/>
    <mergeCell ref="D353:D354"/>
    <mergeCell ref="D358:D359"/>
    <mergeCell ref="D363:D364"/>
    <mergeCell ref="D372:D373"/>
    <mergeCell ref="D133:D134"/>
    <mergeCell ref="D368:D369"/>
    <mergeCell ref="A234:B234"/>
    <mergeCell ref="D234:E234"/>
    <mergeCell ref="A141:B141"/>
    <mergeCell ref="K465:L465"/>
    <mergeCell ref="A597:B597"/>
    <mergeCell ref="D597:E597"/>
    <mergeCell ref="D465:D466"/>
    <mergeCell ref="D469:D470"/>
    <mergeCell ref="A477:B477"/>
    <mergeCell ref="D477:E477"/>
    <mergeCell ref="A456:B456"/>
    <mergeCell ref="D456:E456"/>
    <mergeCell ref="D457:D458"/>
    <mergeCell ref="D478:D479"/>
    <mergeCell ref="A500:B500"/>
    <mergeCell ref="D500:E500"/>
    <mergeCell ref="D569:D570"/>
    <mergeCell ref="D577:D578"/>
    <mergeCell ref="D573:D574"/>
    <mergeCell ref="D553:D554"/>
    <mergeCell ref="D268:D269"/>
    <mergeCell ref="D272:D273"/>
    <mergeCell ref="D342:D343"/>
    <mergeCell ref="D346:D347"/>
    <mergeCell ref="D436:D437"/>
    <mergeCell ref="D440:D441"/>
    <mergeCell ref="D444:D445"/>
    <mergeCell ref="D448:D449"/>
    <mergeCell ref="D461:D462"/>
    <mergeCell ref="D612:D613"/>
    <mergeCell ref="D616:D617"/>
    <mergeCell ref="D424:D425"/>
    <mergeCell ref="D428:D429"/>
    <mergeCell ref="D432:D433"/>
    <mergeCell ref="D235:D236"/>
    <mergeCell ref="D248:D249"/>
    <mergeCell ref="D252:D253"/>
    <mergeCell ref="D260:D261"/>
    <mergeCell ref="D239:D240"/>
    <mergeCell ref="D243:D244"/>
    <mergeCell ref="D256:D257"/>
    <mergeCell ref="D264:D265"/>
    <mergeCell ref="D276:D277"/>
    <mergeCell ref="D419:D420"/>
    <mergeCell ref="D380:D381"/>
    <mergeCell ref="D384:D385"/>
    <mergeCell ref="D388:D389"/>
    <mergeCell ref="D392:D393"/>
    <mergeCell ref="D396:D397"/>
    <mergeCell ref="D400:D401"/>
    <mergeCell ref="D581:D582"/>
    <mergeCell ref="D585:D586"/>
    <mergeCell ref="D501:D502"/>
    <mergeCell ref="A673:B673"/>
    <mergeCell ref="D673:E673"/>
    <mergeCell ref="D674:D675"/>
    <mergeCell ref="D678:D679"/>
    <mergeCell ref="D682:D683"/>
    <mergeCell ref="D686:D687"/>
    <mergeCell ref="D628:D629"/>
    <mergeCell ref="D632:D633"/>
    <mergeCell ref="D636:D637"/>
    <mergeCell ref="D640:D641"/>
    <mergeCell ref="D644:D645"/>
    <mergeCell ref="D648:D649"/>
    <mergeCell ref="D652:D653"/>
    <mergeCell ref="D656:D657"/>
    <mergeCell ref="D660:D661"/>
    <mergeCell ref="D664:D665"/>
    <mergeCell ref="D692:D693"/>
    <mergeCell ref="D696:D697"/>
    <mergeCell ref="D709:D710"/>
    <mergeCell ref="D716:D717"/>
    <mergeCell ref="D721:D722"/>
    <mergeCell ref="D725:D726"/>
    <mergeCell ref="D729:D730"/>
    <mergeCell ref="D733:D734"/>
    <mergeCell ref="D741:D742"/>
    <mergeCell ref="D703:D704"/>
    <mergeCell ref="D737:D738"/>
    <mergeCell ref="D745:D746"/>
    <mergeCell ref="D749:D750"/>
    <mergeCell ref="D753:D754"/>
    <mergeCell ref="D757:D758"/>
    <mergeCell ref="D761:D762"/>
    <mergeCell ref="D765:D766"/>
    <mergeCell ref="D769:D770"/>
    <mergeCell ref="D773:D774"/>
    <mergeCell ref="D779:D780"/>
    <mergeCell ref="A792:B792"/>
    <mergeCell ref="D792:E792"/>
    <mergeCell ref="D793:D794"/>
    <mergeCell ref="D797:D798"/>
    <mergeCell ref="D802:D803"/>
    <mergeCell ref="D806:D807"/>
    <mergeCell ref="D810:D811"/>
    <mergeCell ref="D815:D816"/>
    <mergeCell ref="D819:D820"/>
    <mergeCell ref="A886:C886"/>
    <mergeCell ref="D886:F886"/>
    <mergeCell ref="G886:I886"/>
    <mergeCell ref="D835:D836"/>
    <mergeCell ref="D837:D838"/>
    <mergeCell ref="D840:D841"/>
    <mergeCell ref="D843:D844"/>
    <mergeCell ref="D846:D847"/>
    <mergeCell ref="D849:D850"/>
    <mergeCell ref="D852:D853"/>
    <mergeCell ref="D855:D856"/>
    <mergeCell ref="D858:D859"/>
    <mergeCell ref="D873:E873"/>
    <mergeCell ref="D226:D227"/>
    <mergeCell ref="D376:D377"/>
    <mergeCell ref="D513:D514"/>
    <mergeCell ref="D517:D518"/>
    <mergeCell ref="D521:D522"/>
    <mergeCell ref="D565:D566"/>
    <mergeCell ref="D589:D590"/>
    <mergeCell ref="D119:D120"/>
    <mergeCell ref="D123:D124"/>
    <mergeCell ref="D128:D129"/>
    <mergeCell ref="D190:D191"/>
    <mergeCell ref="D195:D196"/>
    <mergeCell ref="D204:D205"/>
    <mergeCell ref="D209:D210"/>
    <mergeCell ref="D178:D179"/>
    <mergeCell ref="D185:D186"/>
    <mergeCell ref="D200:D201"/>
    <mergeCell ref="D214:D215"/>
    <mergeCell ref="D220:D221"/>
    <mergeCell ref="D505:D506"/>
    <mergeCell ref="D486:D487"/>
    <mergeCell ref="D491:D492"/>
    <mergeCell ref="D861:D862"/>
  </mergeCells>
  <pageMargins left="0.70866141732283472" right="0.70866141732283472" top="0.74803149606299213" bottom="0.74803149606299213" header="0.31496062992125984" footer="0.31496062992125984"/>
  <pageSetup paperSize="9" scale="70" fitToHeight="0" orientation="landscape" r:id="rId1"/>
  <rowBreaks count="21" manualBreakCount="21">
    <brk id="40" max="11" man="1"/>
    <brk id="55" max="11" man="1"/>
    <brk id="139" max="11" man="1"/>
    <brk id="199" max="11" man="1"/>
    <brk id="232" max="11" man="1"/>
    <brk id="275" max="11" man="1"/>
    <brk id="302" max="11" man="1"/>
    <brk id="367" max="11" man="1"/>
    <brk id="406" max="11" man="1"/>
    <brk id="454" max="11" man="1"/>
    <brk id="475" max="11" man="1"/>
    <brk id="498" max="11" man="1"/>
    <brk id="544" max="11" man="1"/>
    <brk id="580" max="11" man="1"/>
    <brk id="595" max="11" man="1"/>
    <brk id="671" max="11" man="1"/>
    <brk id="715" max="11" man="1"/>
    <brk id="744" max="11" man="1"/>
    <brk id="790" max="11" man="1"/>
    <brk id="834" max="11" man="1"/>
    <brk id="867" max="11" man="1"/>
  </row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AMIDAMENT</vt:lpstr>
      <vt:lpstr>PRESSUPOST</vt:lpstr>
      <vt:lpstr>AMIDAMENT!Área_de_impresión</vt:lpstr>
      <vt:lpstr>PRESSUPOST!Área_de_impresión</vt:lpstr>
      <vt:lpstr>AMIDAMENT!Títulos_a_imprimir</vt:lpstr>
      <vt:lpstr>PRESSUPOST!Títulos_a_imprimir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MIQUEL BAYARRI</dc:creator>
  <cp:lastModifiedBy>Berta Bayarri Portolés</cp:lastModifiedBy>
  <cp:lastPrinted>2025-04-17T11:33:17Z</cp:lastPrinted>
  <dcterms:created xsi:type="dcterms:W3CDTF">2023-06-27T13:36:02Z</dcterms:created>
  <dcterms:modified xsi:type="dcterms:W3CDTF">2025-04-17T11:33:34Z</dcterms:modified>
</cp:coreProperties>
</file>