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105" windowWidth="14805" windowHeight="8010"/>
  </bookViews>
  <sheets>
    <sheet name="Hoja1" sheetId="1" r:id="rId1"/>
  </sheets>
  <definedNames>
    <definedName name="_xlnm.Print_Area" localSheetId="0">Hoja1!$A$1:$G$36</definedName>
  </definedNames>
  <calcPr calcId="145621"/>
</workbook>
</file>

<file path=xl/calcChain.xml><?xml version="1.0" encoding="utf-8"?>
<calcChain xmlns="http://schemas.openxmlformats.org/spreadsheetml/2006/main">
  <c r="G31" i="1" l="1"/>
  <c r="G24" i="1" l="1"/>
  <c r="G20" i="1"/>
  <c r="G16" i="1"/>
  <c r="G9" i="1"/>
  <c r="G5" i="1"/>
  <c r="G6" i="1" s="1"/>
  <c r="G25" i="1"/>
  <c r="E23" i="1"/>
  <c r="G22" i="1"/>
  <c r="G21" i="1"/>
  <c r="G19" i="1"/>
  <c r="E18" i="1"/>
  <c r="G17" i="1"/>
  <c r="G15" i="1"/>
  <c r="E14" i="1"/>
  <c r="G13" i="1"/>
  <c r="G12" i="1"/>
  <c r="G11" i="1"/>
  <c r="G10" i="1"/>
  <c r="C9" i="1"/>
  <c r="E5" i="1"/>
  <c r="E6" i="1" s="1"/>
  <c r="G14" i="1" l="1"/>
  <c r="G18" i="1"/>
  <c r="G23" i="1"/>
  <c r="E19" i="1"/>
  <c r="E11" i="1"/>
  <c r="E9" i="1"/>
  <c r="E12" i="1"/>
  <c r="E15" i="1"/>
  <c r="E16" i="1"/>
  <c r="E20" i="1"/>
  <c r="E22" i="1"/>
  <c r="E24" i="1"/>
  <c r="E10" i="1"/>
  <c r="E13" i="1"/>
  <c r="E17" i="1"/>
  <c r="E21" i="1"/>
  <c r="E25" i="1"/>
  <c r="D32" i="1"/>
  <c r="G26" i="1" l="1"/>
  <c r="G28" i="1" s="1"/>
  <c r="G29" i="1" s="1"/>
  <c r="E26" i="1"/>
  <c r="E28" i="1" s="1"/>
  <c r="E32" i="1" s="1"/>
  <c r="G30" i="1" l="1"/>
  <c r="G32" i="1" s="1"/>
</calcChain>
</file>

<file path=xl/sharedStrings.xml><?xml version="1.0" encoding="utf-8"?>
<sst xmlns="http://schemas.openxmlformats.org/spreadsheetml/2006/main" count="41" uniqueCount="41">
  <si>
    <t>EXP 20190098 ANNEX-4 BIS (LOT 1)</t>
  </si>
  <si>
    <t>Codi</t>
  </si>
  <si>
    <t>Descripció</t>
  </si>
  <si>
    <t>Quantitat estimada</t>
  </si>
  <si>
    <t>Preu u/t Sortida</t>
  </si>
  <si>
    <t>Import sortida</t>
  </si>
  <si>
    <t>Preu u/t  Proveïdor</t>
  </si>
  <si>
    <t>Import  Proveïdor</t>
  </si>
  <si>
    <t>PREU GLOBAL - IVA (21%)</t>
  </si>
  <si>
    <t>Subtotal preu global</t>
  </si>
  <si>
    <t>Formació anual (preu hora) - IVA ( 21% )</t>
  </si>
  <si>
    <t>Reconeixements mèdics amb analítica inclosa (60% plantilla) - exempt d'IVA -</t>
  </si>
  <si>
    <t>Valoració de vulnerabilitat i de contactes estrets (50 ud/mes)- exempt d'IVA -</t>
  </si>
  <si>
    <t>Test PCR -(80% x 40 tests/mes) - exempt d'IVA -</t>
  </si>
  <si>
    <t>Test Ràpid ( 20% X 40 test/mes) - exempt d'IVA -</t>
  </si>
  <si>
    <t>Serologia VIH €/Analítica  - exempt d'IVA -</t>
  </si>
  <si>
    <t>Serologia VHC €/Analítica - exempt d'IVA -</t>
  </si>
  <si>
    <t>Serologia Hepatitis A €/Analítica - exempt d'IVA -</t>
  </si>
  <si>
    <t>Serologia VHB (anti Hbc Ac IgM) €/Analítica - exempt d'IVA -</t>
  </si>
  <si>
    <t>Serologia VHB (anti Hbs Ac)  €/Analítica - exempt d'IVA -</t>
  </si>
  <si>
    <t>Serologia VHB (Hbs Ag)  €/Analítica - exempt d'IVA -</t>
  </si>
  <si>
    <t>Vacuna Hepatitis B €/Dosis  - IVA (4 %) -</t>
  </si>
  <si>
    <t>Vacuna Diftèria / Tètanus €/Dosis - IVA (4 %) -</t>
  </si>
  <si>
    <t>Vacunes Hepatitis A €/Dosis -  IVA (4 %) -</t>
  </si>
  <si>
    <t>Vacuna Antigripal €/Dosis (prev. Màx:300 vacc/any) - IVA (4 %) -</t>
  </si>
  <si>
    <t>PSA €/Analítica-(prev.Màx:100 vacc/any)- exempt d'IVA -</t>
  </si>
  <si>
    <t>Reconeixement mèdic sense analítica/ valoració reincorporació progressiva €/Visita - (prev.Màx: 30 recon/any)- exempt d'IVA -</t>
  </si>
  <si>
    <t>Subtotal preus unitaris</t>
  </si>
  <si>
    <t>IMPORT BASE</t>
  </si>
  <si>
    <t>IMPORT VALORACIÓ</t>
  </si>
  <si>
    <t>IVA (21 %):</t>
  </si>
  <si>
    <t>IVA (4 %):</t>
  </si>
  <si>
    <t>IVA (0 %):</t>
  </si>
  <si>
    <t>TOTAL (IVA INCLÒS):</t>
  </si>
  <si>
    <t>Barcelona, a la data de la signatura</t>
  </si>
  <si>
    <t xml:space="preserve">Les quantitats indicades per l’IMSS com a preu global net així com cadascun dels preus unitaris nets determinats constitueixen la xifra màxima per sobre de la qual s'estimarà que les ofertes dels licitadors excedeixen el tipus de la licitació i, per tant, seran excloses. </t>
  </si>
  <si>
    <t>Subtotal preu global proveïdor</t>
  </si>
  <si>
    <t>Subtotal preus unitaris proveïdor</t>
  </si>
  <si>
    <t>TOTAL PROVEïDOR (IVA INCLÓS):</t>
  </si>
  <si>
    <r>
      <t>IMPORT BASE (</t>
    </r>
    <r>
      <rPr>
        <b/>
        <sz val="9"/>
        <rFont val="Calibri"/>
        <family val="2"/>
      </rPr>
      <t>*)</t>
    </r>
  </si>
  <si>
    <t>(*) Els imports base aquí indicats no prejutgen el que resulti de cada licitador segons les seves característiques. Per presentar l’oferta caldrà que cada licitador especifiqui, segons l’aplicació de la Llei de l’IVA al seu cas concret, la base imposable que correspongui a cada tipus d’IVA aquí indicat (21%, 4% ó exempt)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</si>
</sst>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_-* #,##0.00\ [$€-403]_-;\-* #,##0.00\ [$€-403]_-;_-* &quot;-&quot;??\ [$€-403]_-;_-@_-"/>
  </numFmts>
  <fonts count="10" x14ac:knownFonts="1">
    <font>
      <sz val="11"/>
      <color theme="1"/>
      <name val="Calibri"/>
      <family val="2"/>
      <scheme val="minor"/>
    </font>
    <font>
      <sz val="11"/>
      <color theme="1"/>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i/>
      <sz val="9"/>
      <name val="Calibri"/>
      <family val="2"/>
      <scheme val="minor"/>
    </font>
    <font>
      <sz val="8"/>
      <name val="Calibri"/>
      <family val="2"/>
      <scheme val="minor"/>
    </font>
    <font>
      <b/>
      <sz val="9"/>
      <name val="Calibri"/>
      <family val="2"/>
    </font>
  </fonts>
  <fills count="7">
    <fill>
      <patternFill patternType="none"/>
    </fill>
    <fill>
      <patternFill patternType="gray125"/>
    </fill>
    <fill>
      <patternFill patternType="solid">
        <fgColor indexed="51"/>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64">
    <xf numFmtId="0" fontId="0" fillId="0" borderId="0" xfId="0"/>
    <xf numFmtId="0" fontId="0" fillId="0" borderId="0" xfId="0" applyBorder="1" applyProtection="1">
      <protection hidden="1"/>
    </xf>
    <xf numFmtId="2" fontId="0" fillId="0" borderId="0" xfId="0" applyNumberFormat="1" applyBorder="1" applyProtection="1">
      <protection hidden="1"/>
    </xf>
    <xf numFmtId="0" fontId="2" fillId="0" borderId="0" xfId="0" applyFont="1" applyBorder="1" applyProtection="1">
      <protection hidden="1"/>
    </xf>
    <xf numFmtId="0" fontId="3" fillId="0" borderId="0" xfId="0" applyFont="1" applyBorder="1" applyProtection="1">
      <protection hidden="1"/>
    </xf>
    <xf numFmtId="2" fontId="3" fillId="0" borderId="0" xfId="0" applyNumberFormat="1" applyFont="1" applyBorder="1" applyProtection="1">
      <protection hidden="1"/>
    </xf>
    <xf numFmtId="0" fontId="4" fillId="2" borderId="1" xfId="0" applyFont="1" applyFill="1" applyBorder="1" applyAlignment="1" applyProtection="1">
      <alignment horizontal="center" vertical="center" wrapText="1"/>
      <protection hidden="1"/>
    </xf>
    <xf numFmtId="2" fontId="4" fillId="2" borderId="1" xfId="0" applyNumberFormat="1" applyFont="1" applyFill="1" applyBorder="1" applyAlignment="1" applyProtection="1">
      <alignment horizontal="center" vertical="center" wrapText="1"/>
      <protection hidden="1"/>
    </xf>
    <xf numFmtId="0" fontId="5" fillId="3" borderId="1" xfId="0" quotePrefix="1" applyFont="1" applyFill="1" applyBorder="1" applyAlignment="1" applyProtection="1">
      <alignment wrapText="1"/>
      <protection hidden="1"/>
    </xf>
    <xf numFmtId="0" fontId="5" fillId="0" borderId="8" xfId="0" quotePrefix="1" applyFont="1" applyFill="1" applyBorder="1" applyAlignment="1" applyProtection="1">
      <alignment wrapText="1"/>
      <protection hidden="1"/>
    </xf>
    <xf numFmtId="0" fontId="5" fillId="3" borderId="2" xfId="0" quotePrefix="1" applyFont="1" applyFill="1" applyBorder="1" applyAlignment="1" applyProtection="1">
      <alignment wrapText="1"/>
      <protection hidden="1"/>
    </xf>
    <xf numFmtId="164" fontId="5" fillId="0" borderId="3" xfId="0" applyNumberFormat="1" applyFont="1" applyBorder="1" applyProtection="1">
      <protection hidden="1"/>
    </xf>
    <xf numFmtId="164" fontId="3" fillId="6" borderId="4" xfId="0" applyNumberFormat="1" applyFont="1" applyFill="1" applyBorder="1" applyProtection="1">
      <protection locked="0" hidden="1"/>
    </xf>
    <xf numFmtId="164" fontId="5" fillId="0" borderId="4" xfId="0" applyNumberFormat="1" applyFont="1" applyBorder="1" applyProtection="1">
      <protection hidden="1"/>
    </xf>
    <xf numFmtId="0" fontId="5" fillId="3" borderId="0" xfId="0" quotePrefix="1" applyFont="1" applyFill="1" applyBorder="1" applyAlignment="1" applyProtection="1">
      <alignment wrapText="1"/>
      <protection hidden="1"/>
    </xf>
    <xf numFmtId="164" fontId="4" fillId="4" borderId="1" xfId="0" applyNumberFormat="1" applyFont="1" applyFill="1" applyBorder="1" applyProtection="1">
      <protection hidden="1"/>
    </xf>
    <xf numFmtId="164" fontId="6" fillId="4" borderId="1" xfId="0" applyNumberFormat="1" applyFont="1" applyFill="1" applyBorder="1" applyAlignment="1" applyProtection="1">
      <alignment horizontal="right"/>
      <protection hidden="1"/>
    </xf>
    <xf numFmtId="164" fontId="4" fillId="0" borderId="0" xfId="0" applyNumberFormat="1" applyFont="1" applyBorder="1" applyAlignment="1" applyProtection="1">
      <alignment horizontal="right"/>
      <protection hidden="1"/>
    </xf>
    <xf numFmtId="164" fontId="4" fillId="0" borderId="2" xfId="0" applyNumberFormat="1" applyFont="1" applyBorder="1" applyAlignment="1" applyProtection="1">
      <alignment horizontal="right"/>
      <protection hidden="1"/>
    </xf>
    <xf numFmtId="164" fontId="4" fillId="0" borderId="0" xfId="0" applyNumberFormat="1" applyFont="1" applyBorder="1" applyProtection="1">
      <protection hidden="1"/>
    </xf>
    <xf numFmtId="164" fontId="6" fillId="0" borderId="0" xfId="0" applyNumberFormat="1" applyFont="1" applyBorder="1" applyAlignment="1" applyProtection="1">
      <alignment horizontal="right"/>
      <protection hidden="1"/>
    </xf>
    <xf numFmtId="164" fontId="4" fillId="0" borderId="0" xfId="0" applyNumberFormat="1" applyFont="1" applyBorder="1" applyAlignment="1" applyProtection="1">
      <alignment horizontal="center"/>
      <protection hidden="1"/>
    </xf>
    <xf numFmtId="164" fontId="4" fillId="0" borderId="2" xfId="0" applyNumberFormat="1" applyFont="1" applyBorder="1" applyAlignment="1" applyProtection="1">
      <alignment horizontal="center"/>
      <protection hidden="1"/>
    </xf>
    <xf numFmtId="164" fontId="5" fillId="0" borderId="5" xfId="0" applyNumberFormat="1" applyFont="1" applyBorder="1" applyProtection="1">
      <protection hidden="1"/>
    </xf>
    <xf numFmtId="164" fontId="0" fillId="0" borderId="0" xfId="0" applyNumberFormat="1" applyBorder="1" applyProtection="1">
      <protection hidden="1"/>
    </xf>
    <xf numFmtId="164" fontId="5" fillId="0" borderId="0" xfId="0" applyNumberFormat="1" applyFont="1" applyBorder="1" applyProtection="1">
      <protection hidden="1"/>
    </xf>
    <xf numFmtId="0" fontId="5" fillId="0" borderId="7" xfId="0" quotePrefix="1" applyFont="1" applyFill="1" applyBorder="1" applyAlignment="1" applyProtection="1">
      <alignment wrapText="1"/>
      <protection hidden="1"/>
    </xf>
    <xf numFmtId="164" fontId="5" fillId="3" borderId="1" xfId="0" quotePrefix="1" applyNumberFormat="1" applyFont="1" applyFill="1" applyBorder="1" applyAlignment="1" applyProtection="1">
      <alignment wrapText="1"/>
      <protection hidden="1"/>
    </xf>
    <xf numFmtId="164" fontId="5" fillId="0" borderId="1" xfId="0" applyNumberFormat="1" applyFont="1" applyBorder="1" applyProtection="1">
      <protection hidden="1"/>
    </xf>
    <xf numFmtId="164" fontId="3" fillId="6" borderId="1" xfId="0" applyNumberFormat="1" applyFont="1" applyFill="1" applyBorder="1" applyProtection="1">
      <protection locked="0" hidden="1"/>
    </xf>
    <xf numFmtId="164" fontId="6" fillId="4" borderId="1" xfId="2" applyNumberFormat="1" applyFont="1" applyFill="1" applyBorder="1" applyProtection="1">
      <protection hidden="1"/>
    </xf>
    <xf numFmtId="164" fontId="4" fillId="4" borderId="1" xfId="0" applyNumberFormat="1" applyFont="1" applyFill="1" applyBorder="1" applyAlignment="1" applyProtection="1">
      <protection hidden="1"/>
    </xf>
    <xf numFmtId="164" fontId="3" fillId="0" borderId="0" xfId="0" applyNumberFormat="1" applyFont="1" applyBorder="1" applyProtection="1">
      <protection hidden="1"/>
    </xf>
    <xf numFmtId="0" fontId="4" fillId="4" borderId="1" xfId="0" applyFont="1" applyFill="1" applyBorder="1" applyProtection="1">
      <protection hidden="1"/>
    </xf>
    <xf numFmtId="164" fontId="4" fillId="4" borderId="1" xfId="1" applyNumberFormat="1" applyFont="1" applyFill="1" applyBorder="1" applyProtection="1">
      <protection hidden="1"/>
    </xf>
    <xf numFmtId="164" fontId="4" fillId="4" borderId="1" xfId="0" applyNumberFormat="1" applyFont="1" applyFill="1" applyBorder="1" applyAlignment="1" applyProtection="1">
      <alignment horizontal="center"/>
      <protection hidden="1"/>
    </xf>
    <xf numFmtId="0" fontId="7" fillId="4" borderId="1" xfId="0" applyFont="1" applyFill="1" applyBorder="1" applyProtection="1">
      <protection hidden="1"/>
    </xf>
    <xf numFmtId="164" fontId="8" fillId="0" borderId="1" xfId="0" applyNumberFormat="1" applyFont="1" applyBorder="1" applyProtection="1">
      <protection hidden="1"/>
    </xf>
    <xf numFmtId="164" fontId="7" fillId="0" borderId="1" xfId="1" applyNumberFormat="1" applyFont="1" applyBorder="1" applyProtection="1">
      <protection hidden="1"/>
    </xf>
    <xf numFmtId="164" fontId="5" fillId="0" borderId="1" xfId="0" applyNumberFormat="1" applyFont="1" applyFill="1" applyBorder="1" applyProtection="1">
      <protection hidden="1"/>
    </xf>
    <xf numFmtId="164" fontId="7" fillId="0" borderId="6" xfId="1" applyNumberFormat="1" applyFont="1" applyBorder="1" applyProtection="1">
      <protection hidden="1"/>
    </xf>
    <xf numFmtId="164" fontId="5" fillId="0" borderId="6" xfId="0" applyNumberFormat="1" applyFont="1" applyFill="1" applyBorder="1" applyProtection="1">
      <protection hidden="1"/>
    </xf>
    <xf numFmtId="0" fontId="0" fillId="0" borderId="0" xfId="0" applyFill="1" applyBorder="1" applyProtection="1">
      <protection hidden="1"/>
    </xf>
    <xf numFmtId="164" fontId="6" fillId="4" borderId="1" xfId="0" applyNumberFormat="1" applyFont="1" applyFill="1" applyBorder="1" applyProtection="1">
      <protection hidden="1"/>
    </xf>
    <xf numFmtId="0" fontId="4" fillId="0" borderId="0" xfId="0" applyFont="1" applyBorder="1" applyProtection="1">
      <protection hidden="1"/>
    </xf>
    <xf numFmtId="0" fontId="6" fillId="0" borderId="0" xfId="0" applyFont="1" applyBorder="1" applyProtection="1">
      <protection hidden="1"/>
    </xf>
    <xf numFmtId="164" fontId="4" fillId="0" borderId="0" xfId="1" applyNumberFormat="1" applyFont="1" applyBorder="1" applyProtection="1">
      <protection hidden="1"/>
    </xf>
    <xf numFmtId="44" fontId="0" fillId="0" borderId="0" xfId="2" applyFont="1" applyBorder="1" applyProtection="1">
      <protection hidden="1"/>
    </xf>
    <xf numFmtId="0" fontId="0" fillId="0" borderId="0" xfId="0" applyFont="1" applyBorder="1" applyAlignment="1" applyProtection="1">
      <alignment horizontal="justify" vertical="center"/>
      <protection hidden="1"/>
    </xf>
    <xf numFmtId="0" fontId="0" fillId="0" borderId="0" xfId="0" applyProtection="1">
      <protection hidden="1"/>
    </xf>
    <xf numFmtId="2" fontId="0" fillId="0" borderId="0" xfId="0" applyNumberFormat="1" applyProtection="1">
      <protection hidden="1"/>
    </xf>
    <xf numFmtId="44" fontId="0" fillId="0" borderId="0" xfId="2" applyFont="1" applyProtection="1">
      <protection hidden="1"/>
    </xf>
    <xf numFmtId="0" fontId="0" fillId="0" borderId="0" xfId="0" applyAlignment="1" applyProtection="1">
      <alignment wrapText="1"/>
      <protection hidden="1"/>
    </xf>
    <xf numFmtId="44" fontId="0" fillId="0" borderId="0" xfId="2" applyFont="1" applyAlignment="1" applyProtection="1">
      <alignment wrapText="1"/>
      <protection hidden="1"/>
    </xf>
    <xf numFmtId="0" fontId="0" fillId="0" borderId="0" xfId="0" applyAlignment="1" applyProtection="1">
      <protection hidden="1"/>
    </xf>
    <xf numFmtId="44" fontId="0" fillId="0" borderId="0" xfId="2" applyFont="1" applyAlignment="1" applyProtection="1">
      <protection hidden="1"/>
    </xf>
    <xf numFmtId="0" fontId="0" fillId="5" borderId="0" xfId="0" applyFill="1" applyProtection="1">
      <protection hidden="1"/>
    </xf>
    <xf numFmtId="0" fontId="6" fillId="4" borderId="1" xfId="0" applyFont="1" applyFill="1" applyBorder="1" applyAlignment="1" applyProtection="1">
      <alignment horizontal="center"/>
      <protection hidden="1"/>
    </xf>
    <xf numFmtId="0" fontId="4" fillId="2" borderId="1" xfId="0" applyFont="1" applyFill="1" applyBorder="1" applyAlignment="1" applyProtection="1">
      <alignment vertical="center" wrapText="1"/>
      <protection hidden="1"/>
    </xf>
    <xf numFmtId="0" fontId="4" fillId="2" borderId="7" xfId="0" applyFont="1" applyFill="1" applyBorder="1" applyAlignment="1" applyProtection="1">
      <alignment vertical="center" wrapText="1"/>
      <protection hidden="1"/>
    </xf>
    <xf numFmtId="164" fontId="4" fillId="4" borderId="1" xfId="0" applyNumberFormat="1" applyFont="1" applyFill="1" applyBorder="1" applyAlignment="1" applyProtection="1">
      <alignment horizontal="right"/>
      <protection hidden="1"/>
    </xf>
    <xf numFmtId="164" fontId="4" fillId="4" borderId="1" xfId="0" applyNumberFormat="1" applyFont="1" applyFill="1" applyBorder="1" applyAlignment="1" applyProtection="1">
      <alignment horizontal="right"/>
      <protection hidden="1"/>
    </xf>
    <xf numFmtId="0" fontId="0" fillId="0" borderId="0" xfId="0" applyFont="1" applyBorder="1" applyAlignment="1" applyProtection="1">
      <alignment horizontal="left" vertical="center" wrapText="1"/>
      <protection hidden="1"/>
    </xf>
    <xf numFmtId="164" fontId="3" fillId="6" borderId="1" xfId="0" applyNumberFormat="1" applyFont="1" applyFill="1" applyBorder="1" applyAlignment="1" applyProtection="1">
      <alignment horizontal="right"/>
      <protection locked="0" hidden="1"/>
    </xf>
  </cellXfs>
  <cellStyles count="3">
    <cellStyle name="Coma" xfId="1" builtinId="3"/>
    <cellStyle name="Moneda" xfId="2" builtinId="4"/>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J240"/>
  <sheetViews>
    <sheetView tabSelected="1" workbookViewId="0">
      <selection activeCell="K20" sqref="K20"/>
    </sheetView>
  </sheetViews>
  <sheetFormatPr defaultColWidth="8.7109375" defaultRowHeight="15" x14ac:dyDescent="0.25"/>
  <cols>
    <col min="1" max="1" width="7.85546875" style="49" customWidth="1"/>
    <col min="2" max="2" width="54.5703125" style="49" customWidth="1"/>
    <col min="3" max="3" width="14.7109375" style="49" customWidth="1"/>
    <col min="4" max="4" width="13.7109375" style="49" customWidth="1"/>
    <col min="5" max="5" width="18.28515625" style="50" customWidth="1"/>
    <col min="6" max="6" width="24.7109375" style="49" customWidth="1"/>
    <col min="7" max="7" width="19.42578125" style="49" customWidth="1"/>
    <col min="8" max="8" width="8.7109375" style="49"/>
    <col min="9" max="9" width="13.140625" style="51" bestFit="1" customWidth="1"/>
    <col min="10" max="10" width="13.140625" style="49" bestFit="1" customWidth="1"/>
    <col min="11" max="11" width="49" style="49" customWidth="1"/>
    <col min="12" max="12" width="12" style="49" customWidth="1"/>
    <col min="13" max="13" width="12" style="49" bestFit="1" customWidth="1"/>
    <col min="14" max="14" width="13.140625" style="49" bestFit="1" customWidth="1"/>
    <col min="15" max="17" width="13.140625" style="49" customWidth="1"/>
    <col min="18" max="18" width="7.85546875" style="49" customWidth="1"/>
    <col min="19" max="20" width="13.140625" style="49" bestFit="1" customWidth="1"/>
    <col min="21" max="21" width="8.7109375" style="49"/>
    <col min="22" max="22" width="13.140625" style="49" bestFit="1" customWidth="1"/>
    <col min="23" max="259" width="8.7109375" style="49"/>
    <col min="260" max="260" width="7.85546875" style="49" customWidth="1"/>
    <col min="261" max="261" width="54.5703125" style="49" customWidth="1"/>
    <col min="262" max="262" width="7.5703125" style="49" customWidth="1"/>
    <col min="263" max="263" width="12.85546875" style="49" customWidth="1"/>
    <col min="264" max="264" width="18.28515625" style="49" customWidth="1"/>
    <col min="265" max="265" width="24.28515625" style="49" customWidth="1"/>
    <col min="266" max="266" width="19.42578125" style="49" customWidth="1"/>
    <col min="267" max="269" width="8.7109375" style="49"/>
    <col min="270" max="270" width="9.7109375" style="49" bestFit="1" customWidth="1"/>
    <col min="271" max="515" width="8.7109375" style="49"/>
    <col min="516" max="516" width="7.85546875" style="49" customWidth="1"/>
    <col min="517" max="517" width="54.5703125" style="49" customWidth="1"/>
    <col min="518" max="518" width="7.5703125" style="49" customWidth="1"/>
    <col min="519" max="519" width="12.85546875" style="49" customWidth="1"/>
    <col min="520" max="520" width="18.28515625" style="49" customWidth="1"/>
    <col min="521" max="521" width="24.28515625" style="49" customWidth="1"/>
    <col min="522" max="522" width="19.42578125" style="49" customWidth="1"/>
    <col min="523" max="525" width="8.7109375" style="49"/>
    <col min="526" max="526" width="9.7109375" style="49" bestFit="1" customWidth="1"/>
    <col min="527" max="771" width="8.7109375" style="49"/>
    <col min="772" max="772" width="7.85546875" style="49" customWidth="1"/>
    <col min="773" max="773" width="54.5703125" style="49" customWidth="1"/>
    <col min="774" max="774" width="7.5703125" style="49" customWidth="1"/>
    <col min="775" max="775" width="12.85546875" style="49" customWidth="1"/>
    <col min="776" max="776" width="18.28515625" style="49" customWidth="1"/>
    <col min="777" max="777" width="24.28515625" style="49" customWidth="1"/>
    <col min="778" max="778" width="19.42578125" style="49" customWidth="1"/>
    <col min="779" max="781" width="8.7109375" style="49"/>
    <col min="782" max="782" width="9.7109375" style="49" bestFit="1" customWidth="1"/>
    <col min="783" max="1027" width="8.7109375" style="49"/>
    <col min="1028" max="1028" width="7.85546875" style="49" customWidth="1"/>
    <col min="1029" max="1029" width="54.5703125" style="49" customWidth="1"/>
    <col min="1030" max="1030" width="7.5703125" style="49" customWidth="1"/>
    <col min="1031" max="1031" width="12.85546875" style="49" customWidth="1"/>
    <col min="1032" max="1032" width="18.28515625" style="49" customWidth="1"/>
    <col min="1033" max="1033" width="24.28515625" style="49" customWidth="1"/>
    <col min="1034" max="1034" width="19.42578125" style="49" customWidth="1"/>
    <col min="1035" max="1037" width="8.7109375" style="49"/>
    <col min="1038" max="1038" width="9.7109375" style="49" bestFit="1" customWidth="1"/>
    <col min="1039" max="1283" width="8.7109375" style="49"/>
    <col min="1284" max="1284" width="7.85546875" style="49" customWidth="1"/>
    <col min="1285" max="1285" width="54.5703125" style="49" customWidth="1"/>
    <col min="1286" max="1286" width="7.5703125" style="49" customWidth="1"/>
    <col min="1287" max="1287" width="12.85546875" style="49" customWidth="1"/>
    <col min="1288" max="1288" width="18.28515625" style="49" customWidth="1"/>
    <col min="1289" max="1289" width="24.28515625" style="49" customWidth="1"/>
    <col min="1290" max="1290" width="19.42578125" style="49" customWidth="1"/>
    <col min="1291" max="1293" width="8.7109375" style="49"/>
    <col min="1294" max="1294" width="9.7109375" style="49" bestFit="1" customWidth="1"/>
    <col min="1295" max="1539" width="8.7109375" style="49"/>
    <col min="1540" max="1540" width="7.85546875" style="49" customWidth="1"/>
    <col min="1541" max="1541" width="54.5703125" style="49" customWidth="1"/>
    <col min="1542" max="1542" width="7.5703125" style="49" customWidth="1"/>
    <col min="1543" max="1543" width="12.85546875" style="49" customWidth="1"/>
    <col min="1544" max="1544" width="18.28515625" style="49" customWidth="1"/>
    <col min="1545" max="1545" width="24.28515625" style="49" customWidth="1"/>
    <col min="1546" max="1546" width="19.42578125" style="49" customWidth="1"/>
    <col min="1547" max="1549" width="8.7109375" style="49"/>
    <col min="1550" max="1550" width="9.7109375" style="49" bestFit="1" customWidth="1"/>
    <col min="1551" max="1795" width="8.7109375" style="49"/>
    <col min="1796" max="1796" width="7.85546875" style="49" customWidth="1"/>
    <col min="1797" max="1797" width="54.5703125" style="49" customWidth="1"/>
    <col min="1798" max="1798" width="7.5703125" style="49" customWidth="1"/>
    <col min="1799" max="1799" width="12.85546875" style="49" customWidth="1"/>
    <col min="1800" max="1800" width="18.28515625" style="49" customWidth="1"/>
    <col min="1801" max="1801" width="24.28515625" style="49" customWidth="1"/>
    <col min="1802" max="1802" width="19.42578125" style="49" customWidth="1"/>
    <col min="1803" max="1805" width="8.7109375" style="49"/>
    <col min="1806" max="1806" width="9.7109375" style="49" bestFit="1" customWidth="1"/>
    <col min="1807" max="2051" width="8.7109375" style="49"/>
    <col min="2052" max="2052" width="7.85546875" style="49" customWidth="1"/>
    <col min="2053" max="2053" width="54.5703125" style="49" customWidth="1"/>
    <col min="2054" max="2054" width="7.5703125" style="49" customWidth="1"/>
    <col min="2055" max="2055" width="12.85546875" style="49" customWidth="1"/>
    <col min="2056" max="2056" width="18.28515625" style="49" customWidth="1"/>
    <col min="2057" max="2057" width="24.28515625" style="49" customWidth="1"/>
    <col min="2058" max="2058" width="19.42578125" style="49" customWidth="1"/>
    <col min="2059" max="2061" width="8.7109375" style="49"/>
    <col min="2062" max="2062" width="9.7109375" style="49" bestFit="1" customWidth="1"/>
    <col min="2063" max="2307" width="8.7109375" style="49"/>
    <col min="2308" max="2308" width="7.85546875" style="49" customWidth="1"/>
    <col min="2309" max="2309" width="54.5703125" style="49" customWidth="1"/>
    <col min="2310" max="2310" width="7.5703125" style="49" customWidth="1"/>
    <col min="2311" max="2311" width="12.85546875" style="49" customWidth="1"/>
    <col min="2312" max="2312" width="18.28515625" style="49" customWidth="1"/>
    <col min="2313" max="2313" width="24.28515625" style="49" customWidth="1"/>
    <col min="2314" max="2314" width="19.42578125" style="49" customWidth="1"/>
    <col min="2315" max="2317" width="8.7109375" style="49"/>
    <col min="2318" max="2318" width="9.7109375" style="49" bestFit="1" customWidth="1"/>
    <col min="2319" max="2563" width="8.7109375" style="49"/>
    <col min="2564" max="2564" width="7.85546875" style="49" customWidth="1"/>
    <col min="2565" max="2565" width="54.5703125" style="49" customWidth="1"/>
    <col min="2566" max="2566" width="7.5703125" style="49" customWidth="1"/>
    <col min="2567" max="2567" width="12.85546875" style="49" customWidth="1"/>
    <col min="2568" max="2568" width="18.28515625" style="49" customWidth="1"/>
    <col min="2569" max="2569" width="24.28515625" style="49" customWidth="1"/>
    <col min="2570" max="2570" width="19.42578125" style="49" customWidth="1"/>
    <col min="2571" max="2573" width="8.7109375" style="49"/>
    <col min="2574" max="2574" width="9.7109375" style="49" bestFit="1" customWidth="1"/>
    <col min="2575" max="2819" width="8.7109375" style="49"/>
    <col min="2820" max="2820" width="7.85546875" style="49" customWidth="1"/>
    <col min="2821" max="2821" width="54.5703125" style="49" customWidth="1"/>
    <col min="2822" max="2822" width="7.5703125" style="49" customWidth="1"/>
    <col min="2823" max="2823" width="12.85546875" style="49" customWidth="1"/>
    <col min="2824" max="2824" width="18.28515625" style="49" customWidth="1"/>
    <col min="2825" max="2825" width="24.28515625" style="49" customWidth="1"/>
    <col min="2826" max="2826" width="19.42578125" style="49" customWidth="1"/>
    <col min="2827" max="2829" width="8.7109375" style="49"/>
    <col min="2830" max="2830" width="9.7109375" style="49" bestFit="1" customWidth="1"/>
    <col min="2831" max="3075" width="8.7109375" style="49"/>
    <col min="3076" max="3076" width="7.85546875" style="49" customWidth="1"/>
    <col min="3077" max="3077" width="54.5703125" style="49" customWidth="1"/>
    <col min="3078" max="3078" width="7.5703125" style="49" customWidth="1"/>
    <col min="3079" max="3079" width="12.85546875" style="49" customWidth="1"/>
    <col min="3080" max="3080" width="18.28515625" style="49" customWidth="1"/>
    <col min="3081" max="3081" width="24.28515625" style="49" customWidth="1"/>
    <col min="3082" max="3082" width="19.42578125" style="49" customWidth="1"/>
    <col min="3083" max="3085" width="8.7109375" style="49"/>
    <col min="3086" max="3086" width="9.7109375" style="49" bestFit="1" customWidth="1"/>
    <col min="3087" max="3331" width="8.7109375" style="49"/>
    <col min="3332" max="3332" width="7.85546875" style="49" customWidth="1"/>
    <col min="3333" max="3333" width="54.5703125" style="49" customWidth="1"/>
    <col min="3334" max="3334" width="7.5703125" style="49" customWidth="1"/>
    <col min="3335" max="3335" width="12.85546875" style="49" customWidth="1"/>
    <col min="3336" max="3336" width="18.28515625" style="49" customWidth="1"/>
    <col min="3337" max="3337" width="24.28515625" style="49" customWidth="1"/>
    <col min="3338" max="3338" width="19.42578125" style="49" customWidth="1"/>
    <col min="3339" max="3341" width="8.7109375" style="49"/>
    <col min="3342" max="3342" width="9.7109375" style="49" bestFit="1" customWidth="1"/>
    <col min="3343" max="3587" width="8.7109375" style="49"/>
    <col min="3588" max="3588" width="7.85546875" style="49" customWidth="1"/>
    <col min="3589" max="3589" width="54.5703125" style="49" customWidth="1"/>
    <col min="3590" max="3590" width="7.5703125" style="49" customWidth="1"/>
    <col min="3591" max="3591" width="12.85546875" style="49" customWidth="1"/>
    <col min="3592" max="3592" width="18.28515625" style="49" customWidth="1"/>
    <col min="3593" max="3593" width="24.28515625" style="49" customWidth="1"/>
    <col min="3594" max="3594" width="19.42578125" style="49" customWidth="1"/>
    <col min="3595" max="3597" width="8.7109375" style="49"/>
    <col min="3598" max="3598" width="9.7109375" style="49" bestFit="1" customWidth="1"/>
    <col min="3599" max="3843" width="8.7109375" style="49"/>
    <col min="3844" max="3844" width="7.85546875" style="49" customWidth="1"/>
    <col min="3845" max="3845" width="54.5703125" style="49" customWidth="1"/>
    <col min="3846" max="3846" width="7.5703125" style="49" customWidth="1"/>
    <col min="3847" max="3847" width="12.85546875" style="49" customWidth="1"/>
    <col min="3848" max="3848" width="18.28515625" style="49" customWidth="1"/>
    <col min="3849" max="3849" width="24.28515625" style="49" customWidth="1"/>
    <col min="3850" max="3850" width="19.42578125" style="49" customWidth="1"/>
    <col min="3851" max="3853" width="8.7109375" style="49"/>
    <col min="3854" max="3854" width="9.7109375" style="49" bestFit="1" customWidth="1"/>
    <col min="3855" max="4099" width="8.7109375" style="49"/>
    <col min="4100" max="4100" width="7.85546875" style="49" customWidth="1"/>
    <col min="4101" max="4101" width="54.5703125" style="49" customWidth="1"/>
    <col min="4102" max="4102" width="7.5703125" style="49" customWidth="1"/>
    <col min="4103" max="4103" width="12.85546875" style="49" customWidth="1"/>
    <col min="4104" max="4104" width="18.28515625" style="49" customWidth="1"/>
    <col min="4105" max="4105" width="24.28515625" style="49" customWidth="1"/>
    <col min="4106" max="4106" width="19.42578125" style="49" customWidth="1"/>
    <col min="4107" max="4109" width="8.7109375" style="49"/>
    <col min="4110" max="4110" width="9.7109375" style="49" bestFit="1" customWidth="1"/>
    <col min="4111" max="4355" width="8.7109375" style="49"/>
    <col min="4356" max="4356" width="7.85546875" style="49" customWidth="1"/>
    <col min="4357" max="4357" width="54.5703125" style="49" customWidth="1"/>
    <col min="4358" max="4358" width="7.5703125" style="49" customWidth="1"/>
    <col min="4359" max="4359" width="12.85546875" style="49" customWidth="1"/>
    <col min="4360" max="4360" width="18.28515625" style="49" customWidth="1"/>
    <col min="4361" max="4361" width="24.28515625" style="49" customWidth="1"/>
    <col min="4362" max="4362" width="19.42578125" style="49" customWidth="1"/>
    <col min="4363" max="4365" width="8.7109375" style="49"/>
    <col min="4366" max="4366" width="9.7109375" style="49" bestFit="1" customWidth="1"/>
    <col min="4367" max="4611" width="8.7109375" style="49"/>
    <col min="4612" max="4612" width="7.85546875" style="49" customWidth="1"/>
    <col min="4613" max="4613" width="54.5703125" style="49" customWidth="1"/>
    <col min="4614" max="4614" width="7.5703125" style="49" customWidth="1"/>
    <col min="4615" max="4615" width="12.85546875" style="49" customWidth="1"/>
    <col min="4616" max="4616" width="18.28515625" style="49" customWidth="1"/>
    <col min="4617" max="4617" width="24.28515625" style="49" customWidth="1"/>
    <col min="4618" max="4618" width="19.42578125" style="49" customWidth="1"/>
    <col min="4619" max="4621" width="8.7109375" style="49"/>
    <col min="4622" max="4622" width="9.7109375" style="49" bestFit="1" customWidth="1"/>
    <col min="4623" max="4867" width="8.7109375" style="49"/>
    <col min="4868" max="4868" width="7.85546875" style="49" customWidth="1"/>
    <col min="4869" max="4869" width="54.5703125" style="49" customWidth="1"/>
    <col min="4870" max="4870" width="7.5703125" style="49" customWidth="1"/>
    <col min="4871" max="4871" width="12.85546875" style="49" customWidth="1"/>
    <col min="4872" max="4872" width="18.28515625" style="49" customWidth="1"/>
    <col min="4873" max="4873" width="24.28515625" style="49" customWidth="1"/>
    <col min="4874" max="4874" width="19.42578125" style="49" customWidth="1"/>
    <col min="4875" max="4877" width="8.7109375" style="49"/>
    <col min="4878" max="4878" width="9.7109375" style="49" bestFit="1" customWidth="1"/>
    <col min="4879" max="5123" width="8.7109375" style="49"/>
    <col min="5124" max="5124" width="7.85546875" style="49" customWidth="1"/>
    <col min="5125" max="5125" width="54.5703125" style="49" customWidth="1"/>
    <col min="5126" max="5126" width="7.5703125" style="49" customWidth="1"/>
    <col min="5127" max="5127" width="12.85546875" style="49" customWidth="1"/>
    <col min="5128" max="5128" width="18.28515625" style="49" customWidth="1"/>
    <col min="5129" max="5129" width="24.28515625" style="49" customWidth="1"/>
    <col min="5130" max="5130" width="19.42578125" style="49" customWidth="1"/>
    <col min="5131" max="5133" width="8.7109375" style="49"/>
    <col min="5134" max="5134" width="9.7109375" style="49" bestFit="1" customWidth="1"/>
    <col min="5135" max="5379" width="8.7109375" style="49"/>
    <col min="5380" max="5380" width="7.85546875" style="49" customWidth="1"/>
    <col min="5381" max="5381" width="54.5703125" style="49" customWidth="1"/>
    <col min="5382" max="5382" width="7.5703125" style="49" customWidth="1"/>
    <col min="5383" max="5383" width="12.85546875" style="49" customWidth="1"/>
    <col min="5384" max="5384" width="18.28515625" style="49" customWidth="1"/>
    <col min="5385" max="5385" width="24.28515625" style="49" customWidth="1"/>
    <col min="5386" max="5386" width="19.42578125" style="49" customWidth="1"/>
    <col min="5387" max="5389" width="8.7109375" style="49"/>
    <col min="5390" max="5390" width="9.7109375" style="49" bestFit="1" customWidth="1"/>
    <col min="5391" max="5635" width="8.7109375" style="49"/>
    <col min="5636" max="5636" width="7.85546875" style="49" customWidth="1"/>
    <col min="5637" max="5637" width="54.5703125" style="49" customWidth="1"/>
    <col min="5638" max="5638" width="7.5703125" style="49" customWidth="1"/>
    <col min="5639" max="5639" width="12.85546875" style="49" customWidth="1"/>
    <col min="5640" max="5640" width="18.28515625" style="49" customWidth="1"/>
    <col min="5641" max="5641" width="24.28515625" style="49" customWidth="1"/>
    <col min="5642" max="5642" width="19.42578125" style="49" customWidth="1"/>
    <col min="5643" max="5645" width="8.7109375" style="49"/>
    <col min="5646" max="5646" width="9.7109375" style="49" bestFit="1" customWidth="1"/>
    <col min="5647" max="5891" width="8.7109375" style="49"/>
    <col min="5892" max="5892" width="7.85546875" style="49" customWidth="1"/>
    <col min="5893" max="5893" width="54.5703125" style="49" customWidth="1"/>
    <col min="5894" max="5894" width="7.5703125" style="49" customWidth="1"/>
    <col min="5895" max="5895" width="12.85546875" style="49" customWidth="1"/>
    <col min="5896" max="5896" width="18.28515625" style="49" customWidth="1"/>
    <col min="5897" max="5897" width="24.28515625" style="49" customWidth="1"/>
    <col min="5898" max="5898" width="19.42578125" style="49" customWidth="1"/>
    <col min="5899" max="5901" width="8.7109375" style="49"/>
    <col min="5902" max="5902" width="9.7109375" style="49" bestFit="1" customWidth="1"/>
    <col min="5903" max="6147" width="8.7109375" style="49"/>
    <col min="6148" max="6148" width="7.85546875" style="49" customWidth="1"/>
    <col min="6149" max="6149" width="54.5703125" style="49" customWidth="1"/>
    <col min="6150" max="6150" width="7.5703125" style="49" customWidth="1"/>
    <col min="6151" max="6151" width="12.85546875" style="49" customWidth="1"/>
    <col min="6152" max="6152" width="18.28515625" style="49" customWidth="1"/>
    <col min="6153" max="6153" width="24.28515625" style="49" customWidth="1"/>
    <col min="6154" max="6154" width="19.42578125" style="49" customWidth="1"/>
    <col min="6155" max="6157" width="8.7109375" style="49"/>
    <col min="6158" max="6158" width="9.7109375" style="49" bestFit="1" customWidth="1"/>
    <col min="6159" max="6403" width="8.7109375" style="49"/>
    <col min="6404" max="6404" width="7.85546875" style="49" customWidth="1"/>
    <col min="6405" max="6405" width="54.5703125" style="49" customWidth="1"/>
    <col min="6406" max="6406" width="7.5703125" style="49" customWidth="1"/>
    <col min="6407" max="6407" width="12.85546875" style="49" customWidth="1"/>
    <col min="6408" max="6408" width="18.28515625" style="49" customWidth="1"/>
    <col min="6409" max="6409" width="24.28515625" style="49" customWidth="1"/>
    <col min="6410" max="6410" width="19.42578125" style="49" customWidth="1"/>
    <col min="6411" max="6413" width="8.7109375" style="49"/>
    <col min="6414" max="6414" width="9.7109375" style="49" bestFit="1" customWidth="1"/>
    <col min="6415" max="6659" width="8.7109375" style="49"/>
    <col min="6660" max="6660" width="7.85546875" style="49" customWidth="1"/>
    <col min="6661" max="6661" width="54.5703125" style="49" customWidth="1"/>
    <col min="6662" max="6662" width="7.5703125" style="49" customWidth="1"/>
    <col min="6663" max="6663" width="12.85546875" style="49" customWidth="1"/>
    <col min="6664" max="6664" width="18.28515625" style="49" customWidth="1"/>
    <col min="6665" max="6665" width="24.28515625" style="49" customWidth="1"/>
    <col min="6666" max="6666" width="19.42578125" style="49" customWidth="1"/>
    <col min="6667" max="6669" width="8.7109375" style="49"/>
    <col min="6670" max="6670" width="9.7109375" style="49" bestFit="1" customWidth="1"/>
    <col min="6671" max="6915" width="8.7109375" style="49"/>
    <col min="6916" max="6916" width="7.85546875" style="49" customWidth="1"/>
    <col min="6917" max="6917" width="54.5703125" style="49" customWidth="1"/>
    <col min="6918" max="6918" width="7.5703125" style="49" customWidth="1"/>
    <col min="6919" max="6919" width="12.85546875" style="49" customWidth="1"/>
    <col min="6920" max="6920" width="18.28515625" style="49" customWidth="1"/>
    <col min="6921" max="6921" width="24.28515625" style="49" customWidth="1"/>
    <col min="6922" max="6922" width="19.42578125" style="49" customWidth="1"/>
    <col min="6923" max="6925" width="8.7109375" style="49"/>
    <col min="6926" max="6926" width="9.7109375" style="49" bestFit="1" customWidth="1"/>
    <col min="6927" max="7171" width="8.7109375" style="49"/>
    <col min="7172" max="7172" width="7.85546875" style="49" customWidth="1"/>
    <col min="7173" max="7173" width="54.5703125" style="49" customWidth="1"/>
    <col min="7174" max="7174" width="7.5703125" style="49" customWidth="1"/>
    <col min="7175" max="7175" width="12.85546875" style="49" customWidth="1"/>
    <col min="7176" max="7176" width="18.28515625" style="49" customWidth="1"/>
    <col min="7177" max="7177" width="24.28515625" style="49" customWidth="1"/>
    <col min="7178" max="7178" width="19.42578125" style="49" customWidth="1"/>
    <col min="7179" max="7181" width="8.7109375" style="49"/>
    <col min="7182" max="7182" width="9.7109375" style="49" bestFit="1" customWidth="1"/>
    <col min="7183" max="7427" width="8.7109375" style="49"/>
    <col min="7428" max="7428" width="7.85546875" style="49" customWidth="1"/>
    <col min="7429" max="7429" width="54.5703125" style="49" customWidth="1"/>
    <col min="7430" max="7430" width="7.5703125" style="49" customWidth="1"/>
    <col min="7431" max="7431" width="12.85546875" style="49" customWidth="1"/>
    <col min="7432" max="7432" width="18.28515625" style="49" customWidth="1"/>
    <col min="7433" max="7433" width="24.28515625" style="49" customWidth="1"/>
    <col min="7434" max="7434" width="19.42578125" style="49" customWidth="1"/>
    <col min="7435" max="7437" width="8.7109375" style="49"/>
    <col min="7438" max="7438" width="9.7109375" style="49" bestFit="1" customWidth="1"/>
    <col min="7439" max="7683" width="8.7109375" style="49"/>
    <col min="7684" max="7684" width="7.85546875" style="49" customWidth="1"/>
    <col min="7685" max="7685" width="54.5703125" style="49" customWidth="1"/>
    <col min="7686" max="7686" width="7.5703125" style="49" customWidth="1"/>
    <col min="7687" max="7687" width="12.85546875" style="49" customWidth="1"/>
    <col min="7688" max="7688" width="18.28515625" style="49" customWidth="1"/>
    <col min="7689" max="7689" width="24.28515625" style="49" customWidth="1"/>
    <col min="7690" max="7690" width="19.42578125" style="49" customWidth="1"/>
    <col min="7691" max="7693" width="8.7109375" style="49"/>
    <col min="7694" max="7694" width="9.7109375" style="49" bestFit="1" customWidth="1"/>
    <col min="7695" max="7939" width="8.7109375" style="49"/>
    <col min="7940" max="7940" width="7.85546875" style="49" customWidth="1"/>
    <col min="7941" max="7941" width="54.5703125" style="49" customWidth="1"/>
    <col min="7942" max="7942" width="7.5703125" style="49" customWidth="1"/>
    <col min="7943" max="7943" width="12.85546875" style="49" customWidth="1"/>
    <col min="7944" max="7944" width="18.28515625" style="49" customWidth="1"/>
    <col min="7945" max="7945" width="24.28515625" style="49" customWidth="1"/>
    <col min="7946" max="7946" width="19.42578125" style="49" customWidth="1"/>
    <col min="7947" max="7949" width="8.7109375" style="49"/>
    <col min="7950" max="7950" width="9.7109375" style="49" bestFit="1" customWidth="1"/>
    <col min="7951" max="8195" width="8.7109375" style="49"/>
    <col min="8196" max="8196" width="7.85546875" style="49" customWidth="1"/>
    <col min="8197" max="8197" width="54.5703125" style="49" customWidth="1"/>
    <col min="8198" max="8198" width="7.5703125" style="49" customWidth="1"/>
    <col min="8199" max="8199" width="12.85546875" style="49" customWidth="1"/>
    <col min="8200" max="8200" width="18.28515625" style="49" customWidth="1"/>
    <col min="8201" max="8201" width="24.28515625" style="49" customWidth="1"/>
    <col min="8202" max="8202" width="19.42578125" style="49" customWidth="1"/>
    <col min="8203" max="8205" width="8.7109375" style="49"/>
    <col min="8206" max="8206" width="9.7109375" style="49" bestFit="1" customWidth="1"/>
    <col min="8207" max="8451" width="8.7109375" style="49"/>
    <col min="8452" max="8452" width="7.85546875" style="49" customWidth="1"/>
    <col min="8453" max="8453" width="54.5703125" style="49" customWidth="1"/>
    <col min="8454" max="8454" width="7.5703125" style="49" customWidth="1"/>
    <col min="8455" max="8455" width="12.85546875" style="49" customWidth="1"/>
    <col min="8456" max="8456" width="18.28515625" style="49" customWidth="1"/>
    <col min="8457" max="8457" width="24.28515625" style="49" customWidth="1"/>
    <col min="8458" max="8458" width="19.42578125" style="49" customWidth="1"/>
    <col min="8459" max="8461" width="8.7109375" style="49"/>
    <col min="8462" max="8462" width="9.7109375" style="49" bestFit="1" customWidth="1"/>
    <col min="8463" max="8707" width="8.7109375" style="49"/>
    <col min="8708" max="8708" width="7.85546875" style="49" customWidth="1"/>
    <col min="8709" max="8709" width="54.5703125" style="49" customWidth="1"/>
    <col min="8710" max="8710" width="7.5703125" style="49" customWidth="1"/>
    <col min="8711" max="8711" width="12.85546875" style="49" customWidth="1"/>
    <col min="8712" max="8712" width="18.28515625" style="49" customWidth="1"/>
    <col min="8713" max="8713" width="24.28515625" style="49" customWidth="1"/>
    <col min="8714" max="8714" width="19.42578125" style="49" customWidth="1"/>
    <col min="8715" max="8717" width="8.7109375" style="49"/>
    <col min="8718" max="8718" width="9.7109375" style="49" bestFit="1" customWidth="1"/>
    <col min="8719" max="8963" width="8.7109375" style="49"/>
    <col min="8964" max="8964" width="7.85546875" style="49" customWidth="1"/>
    <col min="8965" max="8965" width="54.5703125" style="49" customWidth="1"/>
    <col min="8966" max="8966" width="7.5703125" style="49" customWidth="1"/>
    <col min="8967" max="8967" width="12.85546875" style="49" customWidth="1"/>
    <col min="8968" max="8968" width="18.28515625" style="49" customWidth="1"/>
    <col min="8969" max="8969" width="24.28515625" style="49" customWidth="1"/>
    <col min="8970" max="8970" width="19.42578125" style="49" customWidth="1"/>
    <col min="8971" max="8973" width="8.7109375" style="49"/>
    <col min="8974" max="8974" width="9.7109375" style="49" bestFit="1" customWidth="1"/>
    <col min="8975" max="9219" width="8.7109375" style="49"/>
    <col min="9220" max="9220" width="7.85546875" style="49" customWidth="1"/>
    <col min="9221" max="9221" width="54.5703125" style="49" customWidth="1"/>
    <col min="9222" max="9222" width="7.5703125" style="49" customWidth="1"/>
    <col min="9223" max="9223" width="12.85546875" style="49" customWidth="1"/>
    <col min="9224" max="9224" width="18.28515625" style="49" customWidth="1"/>
    <col min="9225" max="9225" width="24.28515625" style="49" customWidth="1"/>
    <col min="9226" max="9226" width="19.42578125" style="49" customWidth="1"/>
    <col min="9227" max="9229" width="8.7109375" style="49"/>
    <col min="9230" max="9230" width="9.7109375" style="49" bestFit="1" customWidth="1"/>
    <col min="9231" max="9475" width="8.7109375" style="49"/>
    <col min="9476" max="9476" width="7.85546875" style="49" customWidth="1"/>
    <col min="9477" max="9477" width="54.5703125" style="49" customWidth="1"/>
    <col min="9478" max="9478" width="7.5703125" style="49" customWidth="1"/>
    <col min="9479" max="9479" width="12.85546875" style="49" customWidth="1"/>
    <col min="9480" max="9480" width="18.28515625" style="49" customWidth="1"/>
    <col min="9481" max="9481" width="24.28515625" style="49" customWidth="1"/>
    <col min="9482" max="9482" width="19.42578125" style="49" customWidth="1"/>
    <col min="9483" max="9485" width="8.7109375" style="49"/>
    <col min="9486" max="9486" width="9.7109375" style="49" bestFit="1" customWidth="1"/>
    <col min="9487" max="9731" width="8.7109375" style="49"/>
    <col min="9732" max="9732" width="7.85546875" style="49" customWidth="1"/>
    <col min="9733" max="9733" width="54.5703125" style="49" customWidth="1"/>
    <col min="9734" max="9734" width="7.5703125" style="49" customWidth="1"/>
    <col min="9735" max="9735" width="12.85546875" style="49" customWidth="1"/>
    <col min="9736" max="9736" width="18.28515625" style="49" customWidth="1"/>
    <col min="9737" max="9737" width="24.28515625" style="49" customWidth="1"/>
    <col min="9738" max="9738" width="19.42578125" style="49" customWidth="1"/>
    <col min="9739" max="9741" width="8.7109375" style="49"/>
    <col min="9742" max="9742" width="9.7109375" style="49" bestFit="1" customWidth="1"/>
    <col min="9743" max="9987" width="8.7109375" style="49"/>
    <col min="9988" max="9988" width="7.85546875" style="49" customWidth="1"/>
    <col min="9989" max="9989" width="54.5703125" style="49" customWidth="1"/>
    <col min="9990" max="9990" width="7.5703125" style="49" customWidth="1"/>
    <col min="9991" max="9991" width="12.85546875" style="49" customWidth="1"/>
    <col min="9992" max="9992" width="18.28515625" style="49" customWidth="1"/>
    <col min="9993" max="9993" width="24.28515625" style="49" customWidth="1"/>
    <col min="9994" max="9994" width="19.42578125" style="49" customWidth="1"/>
    <col min="9995" max="9997" width="8.7109375" style="49"/>
    <col min="9998" max="9998" width="9.7109375" style="49" bestFit="1" customWidth="1"/>
    <col min="9999" max="10243" width="8.7109375" style="49"/>
    <col min="10244" max="10244" width="7.85546875" style="49" customWidth="1"/>
    <col min="10245" max="10245" width="54.5703125" style="49" customWidth="1"/>
    <col min="10246" max="10246" width="7.5703125" style="49" customWidth="1"/>
    <col min="10247" max="10247" width="12.85546875" style="49" customWidth="1"/>
    <col min="10248" max="10248" width="18.28515625" style="49" customWidth="1"/>
    <col min="10249" max="10249" width="24.28515625" style="49" customWidth="1"/>
    <col min="10250" max="10250" width="19.42578125" style="49" customWidth="1"/>
    <col min="10251" max="10253" width="8.7109375" style="49"/>
    <col min="10254" max="10254" width="9.7109375" style="49" bestFit="1" customWidth="1"/>
    <col min="10255" max="10499" width="8.7109375" style="49"/>
    <col min="10500" max="10500" width="7.85546875" style="49" customWidth="1"/>
    <col min="10501" max="10501" width="54.5703125" style="49" customWidth="1"/>
    <col min="10502" max="10502" width="7.5703125" style="49" customWidth="1"/>
    <col min="10503" max="10503" width="12.85546875" style="49" customWidth="1"/>
    <col min="10504" max="10504" width="18.28515625" style="49" customWidth="1"/>
    <col min="10505" max="10505" width="24.28515625" style="49" customWidth="1"/>
    <col min="10506" max="10506" width="19.42578125" style="49" customWidth="1"/>
    <col min="10507" max="10509" width="8.7109375" style="49"/>
    <col min="10510" max="10510" width="9.7109375" style="49" bestFit="1" customWidth="1"/>
    <col min="10511" max="10755" width="8.7109375" style="49"/>
    <col min="10756" max="10756" width="7.85546875" style="49" customWidth="1"/>
    <col min="10757" max="10757" width="54.5703125" style="49" customWidth="1"/>
    <col min="10758" max="10758" width="7.5703125" style="49" customWidth="1"/>
    <col min="10759" max="10759" width="12.85546875" style="49" customWidth="1"/>
    <col min="10760" max="10760" width="18.28515625" style="49" customWidth="1"/>
    <col min="10761" max="10761" width="24.28515625" style="49" customWidth="1"/>
    <col min="10762" max="10762" width="19.42578125" style="49" customWidth="1"/>
    <col min="10763" max="10765" width="8.7109375" style="49"/>
    <col min="10766" max="10766" width="9.7109375" style="49" bestFit="1" customWidth="1"/>
    <col min="10767" max="11011" width="8.7109375" style="49"/>
    <col min="11012" max="11012" width="7.85546875" style="49" customWidth="1"/>
    <col min="11013" max="11013" width="54.5703125" style="49" customWidth="1"/>
    <col min="11014" max="11014" width="7.5703125" style="49" customWidth="1"/>
    <col min="11015" max="11015" width="12.85546875" style="49" customWidth="1"/>
    <col min="11016" max="11016" width="18.28515625" style="49" customWidth="1"/>
    <col min="11017" max="11017" width="24.28515625" style="49" customWidth="1"/>
    <col min="11018" max="11018" width="19.42578125" style="49" customWidth="1"/>
    <col min="11019" max="11021" width="8.7109375" style="49"/>
    <col min="11022" max="11022" width="9.7109375" style="49" bestFit="1" customWidth="1"/>
    <col min="11023" max="11267" width="8.7109375" style="49"/>
    <col min="11268" max="11268" width="7.85546875" style="49" customWidth="1"/>
    <col min="11269" max="11269" width="54.5703125" style="49" customWidth="1"/>
    <col min="11270" max="11270" width="7.5703125" style="49" customWidth="1"/>
    <col min="11271" max="11271" width="12.85546875" style="49" customWidth="1"/>
    <col min="11272" max="11272" width="18.28515625" style="49" customWidth="1"/>
    <col min="11273" max="11273" width="24.28515625" style="49" customWidth="1"/>
    <col min="11274" max="11274" width="19.42578125" style="49" customWidth="1"/>
    <col min="11275" max="11277" width="8.7109375" style="49"/>
    <col min="11278" max="11278" width="9.7109375" style="49" bestFit="1" customWidth="1"/>
    <col min="11279" max="11523" width="8.7109375" style="49"/>
    <col min="11524" max="11524" width="7.85546875" style="49" customWidth="1"/>
    <col min="11525" max="11525" width="54.5703125" style="49" customWidth="1"/>
    <col min="11526" max="11526" width="7.5703125" style="49" customWidth="1"/>
    <col min="11527" max="11527" width="12.85546875" style="49" customWidth="1"/>
    <col min="11528" max="11528" width="18.28515625" style="49" customWidth="1"/>
    <col min="11529" max="11529" width="24.28515625" style="49" customWidth="1"/>
    <col min="11530" max="11530" width="19.42578125" style="49" customWidth="1"/>
    <col min="11531" max="11533" width="8.7109375" style="49"/>
    <col min="11534" max="11534" width="9.7109375" style="49" bestFit="1" customWidth="1"/>
    <col min="11535" max="11779" width="8.7109375" style="49"/>
    <col min="11780" max="11780" width="7.85546875" style="49" customWidth="1"/>
    <col min="11781" max="11781" width="54.5703125" style="49" customWidth="1"/>
    <col min="11782" max="11782" width="7.5703125" style="49" customWidth="1"/>
    <col min="11783" max="11783" width="12.85546875" style="49" customWidth="1"/>
    <col min="11784" max="11784" width="18.28515625" style="49" customWidth="1"/>
    <col min="11785" max="11785" width="24.28515625" style="49" customWidth="1"/>
    <col min="11786" max="11786" width="19.42578125" style="49" customWidth="1"/>
    <col min="11787" max="11789" width="8.7109375" style="49"/>
    <col min="11790" max="11790" width="9.7109375" style="49" bestFit="1" customWidth="1"/>
    <col min="11791" max="12035" width="8.7109375" style="49"/>
    <col min="12036" max="12036" width="7.85546875" style="49" customWidth="1"/>
    <col min="12037" max="12037" width="54.5703125" style="49" customWidth="1"/>
    <col min="12038" max="12038" width="7.5703125" style="49" customWidth="1"/>
    <col min="12039" max="12039" width="12.85546875" style="49" customWidth="1"/>
    <col min="12040" max="12040" width="18.28515625" style="49" customWidth="1"/>
    <col min="12041" max="12041" width="24.28515625" style="49" customWidth="1"/>
    <col min="12042" max="12042" width="19.42578125" style="49" customWidth="1"/>
    <col min="12043" max="12045" width="8.7109375" style="49"/>
    <col min="12046" max="12046" width="9.7109375" style="49" bestFit="1" customWidth="1"/>
    <col min="12047" max="12291" width="8.7109375" style="49"/>
    <col min="12292" max="12292" width="7.85546875" style="49" customWidth="1"/>
    <col min="12293" max="12293" width="54.5703125" style="49" customWidth="1"/>
    <col min="12294" max="12294" width="7.5703125" style="49" customWidth="1"/>
    <col min="12295" max="12295" width="12.85546875" style="49" customWidth="1"/>
    <col min="12296" max="12296" width="18.28515625" style="49" customWidth="1"/>
    <col min="12297" max="12297" width="24.28515625" style="49" customWidth="1"/>
    <col min="12298" max="12298" width="19.42578125" style="49" customWidth="1"/>
    <col min="12299" max="12301" width="8.7109375" style="49"/>
    <col min="12302" max="12302" width="9.7109375" style="49" bestFit="1" customWidth="1"/>
    <col min="12303" max="12547" width="8.7109375" style="49"/>
    <col min="12548" max="12548" width="7.85546875" style="49" customWidth="1"/>
    <col min="12549" max="12549" width="54.5703125" style="49" customWidth="1"/>
    <col min="12550" max="12550" width="7.5703125" style="49" customWidth="1"/>
    <col min="12551" max="12551" width="12.85546875" style="49" customWidth="1"/>
    <col min="12552" max="12552" width="18.28515625" style="49" customWidth="1"/>
    <col min="12553" max="12553" width="24.28515625" style="49" customWidth="1"/>
    <col min="12554" max="12554" width="19.42578125" style="49" customWidth="1"/>
    <col min="12555" max="12557" width="8.7109375" style="49"/>
    <col min="12558" max="12558" width="9.7109375" style="49" bestFit="1" customWidth="1"/>
    <col min="12559" max="12803" width="8.7109375" style="49"/>
    <col min="12804" max="12804" width="7.85546875" style="49" customWidth="1"/>
    <col min="12805" max="12805" width="54.5703125" style="49" customWidth="1"/>
    <col min="12806" max="12806" width="7.5703125" style="49" customWidth="1"/>
    <col min="12807" max="12807" width="12.85546875" style="49" customWidth="1"/>
    <col min="12808" max="12808" width="18.28515625" style="49" customWidth="1"/>
    <col min="12809" max="12809" width="24.28515625" style="49" customWidth="1"/>
    <col min="12810" max="12810" width="19.42578125" style="49" customWidth="1"/>
    <col min="12811" max="12813" width="8.7109375" style="49"/>
    <col min="12814" max="12814" width="9.7109375" style="49" bestFit="1" customWidth="1"/>
    <col min="12815" max="13059" width="8.7109375" style="49"/>
    <col min="13060" max="13060" width="7.85546875" style="49" customWidth="1"/>
    <col min="13061" max="13061" width="54.5703125" style="49" customWidth="1"/>
    <col min="13062" max="13062" width="7.5703125" style="49" customWidth="1"/>
    <col min="13063" max="13063" width="12.85546875" style="49" customWidth="1"/>
    <col min="13064" max="13064" width="18.28515625" style="49" customWidth="1"/>
    <col min="13065" max="13065" width="24.28515625" style="49" customWidth="1"/>
    <col min="13066" max="13066" width="19.42578125" style="49" customWidth="1"/>
    <col min="13067" max="13069" width="8.7109375" style="49"/>
    <col min="13070" max="13070" width="9.7109375" style="49" bestFit="1" customWidth="1"/>
    <col min="13071" max="13315" width="8.7109375" style="49"/>
    <col min="13316" max="13316" width="7.85546875" style="49" customWidth="1"/>
    <col min="13317" max="13317" width="54.5703125" style="49" customWidth="1"/>
    <col min="13318" max="13318" width="7.5703125" style="49" customWidth="1"/>
    <col min="13319" max="13319" width="12.85546875" style="49" customWidth="1"/>
    <col min="13320" max="13320" width="18.28515625" style="49" customWidth="1"/>
    <col min="13321" max="13321" width="24.28515625" style="49" customWidth="1"/>
    <col min="13322" max="13322" width="19.42578125" style="49" customWidth="1"/>
    <col min="13323" max="13325" width="8.7109375" style="49"/>
    <col min="13326" max="13326" width="9.7109375" style="49" bestFit="1" customWidth="1"/>
    <col min="13327" max="13571" width="8.7109375" style="49"/>
    <col min="13572" max="13572" width="7.85546875" style="49" customWidth="1"/>
    <col min="13573" max="13573" width="54.5703125" style="49" customWidth="1"/>
    <col min="13574" max="13574" width="7.5703125" style="49" customWidth="1"/>
    <col min="13575" max="13575" width="12.85546875" style="49" customWidth="1"/>
    <col min="13576" max="13576" width="18.28515625" style="49" customWidth="1"/>
    <col min="13577" max="13577" width="24.28515625" style="49" customWidth="1"/>
    <col min="13578" max="13578" width="19.42578125" style="49" customWidth="1"/>
    <col min="13579" max="13581" width="8.7109375" style="49"/>
    <col min="13582" max="13582" width="9.7109375" style="49" bestFit="1" customWidth="1"/>
    <col min="13583" max="13827" width="8.7109375" style="49"/>
    <col min="13828" max="13828" width="7.85546875" style="49" customWidth="1"/>
    <col min="13829" max="13829" width="54.5703125" style="49" customWidth="1"/>
    <col min="13830" max="13830" width="7.5703125" style="49" customWidth="1"/>
    <col min="13831" max="13831" width="12.85546875" style="49" customWidth="1"/>
    <col min="13832" max="13832" width="18.28515625" style="49" customWidth="1"/>
    <col min="13833" max="13833" width="24.28515625" style="49" customWidth="1"/>
    <col min="13834" max="13834" width="19.42578125" style="49" customWidth="1"/>
    <col min="13835" max="13837" width="8.7109375" style="49"/>
    <col min="13838" max="13838" width="9.7109375" style="49" bestFit="1" customWidth="1"/>
    <col min="13839" max="14083" width="8.7109375" style="49"/>
    <col min="14084" max="14084" width="7.85546875" style="49" customWidth="1"/>
    <col min="14085" max="14085" width="54.5703125" style="49" customWidth="1"/>
    <col min="14086" max="14086" width="7.5703125" style="49" customWidth="1"/>
    <col min="14087" max="14087" width="12.85546875" style="49" customWidth="1"/>
    <col min="14088" max="14088" width="18.28515625" style="49" customWidth="1"/>
    <col min="14089" max="14089" width="24.28515625" style="49" customWidth="1"/>
    <col min="14090" max="14090" width="19.42578125" style="49" customWidth="1"/>
    <col min="14091" max="14093" width="8.7109375" style="49"/>
    <col min="14094" max="14094" width="9.7109375" style="49" bestFit="1" customWidth="1"/>
    <col min="14095" max="14339" width="8.7109375" style="49"/>
    <col min="14340" max="14340" width="7.85546875" style="49" customWidth="1"/>
    <col min="14341" max="14341" width="54.5703125" style="49" customWidth="1"/>
    <col min="14342" max="14342" width="7.5703125" style="49" customWidth="1"/>
    <col min="14343" max="14343" width="12.85546875" style="49" customWidth="1"/>
    <col min="14344" max="14344" width="18.28515625" style="49" customWidth="1"/>
    <col min="14345" max="14345" width="24.28515625" style="49" customWidth="1"/>
    <col min="14346" max="14346" width="19.42578125" style="49" customWidth="1"/>
    <col min="14347" max="14349" width="8.7109375" style="49"/>
    <col min="14350" max="14350" width="9.7109375" style="49" bestFit="1" customWidth="1"/>
    <col min="14351" max="14595" width="8.7109375" style="49"/>
    <col min="14596" max="14596" width="7.85546875" style="49" customWidth="1"/>
    <col min="14597" max="14597" width="54.5703125" style="49" customWidth="1"/>
    <col min="14598" max="14598" width="7.5703125" style="49" customWidth="1"/>
    <col min="14599" max="14599" width="12.85546875" style="49" customWidth="1"/>
    <col min="14600" max="14600" width="18.28515625" style="49" customWidth="1"/>
    <col min="14601" max="14601" width="24.28515625" style="49" customWidth="1"/>
    <col min="14602" max="14602" width="19.42578125" style="49" customWidth="1"/>
    <col min="14603" max="14605" width="8.7109375" style="49"/>
    <col min="14606" max="14606" width="9.7109375" style="49" bestFit="1" customWidth="1"/>
    <col min="14607" max="14851" width="8.7109375" style="49"/>
    <col min="14852" max="14852" width="7.85546875" style="49" customWidth="1"/>
    <col min="14853" max="14853" width="54.5703125" style="49" customWidth="1"/>
    <col min="14854" max="14854" width="7.5703125" style="49" customWidth="1"/>
    <col min="14855" max="14855" width="12.85546875" style="49" customWidth="1"/>
    <col min="14856" max="14856" width="18.28515625" style="49" customWidth="1"/>
    <col min="14857" max="14857" width="24.28515625" style="49" customWidth="1"/>
    <col min="14858" max="14858" width="19.42578125" style="49" customWidth="1"/>
    <col min="14859" max="14861" width="8.7109375" style="49"/>
    <col min="14862" max="14862" width="9.7109375" style="49" bestFit="1" customWidth="1"/>
    <col min="14863" max="15107" width="8.7109375" style="49"/>
    <col min="15108" max="15108" width="7.85546875" style="49" customWidth="1"/>
    <col min="15109" max="15109" width="54.5703125" style="49" customWidth="1"/>
    <col min="15110" max="15110" width="7.5703125" style="49" customWidth="1"/>
    <col min="15111" max="15111" width="12.85546875" style="49" customWidth="1"/>
    <col min="15112" max="15112" width="18.28515625" style="49" customWidth="1"/>
    <col min="15113" max="15113" width="24.28515625" style="49" customWidth="1"/>
    <col min="15114" max="15114" width="19.42578125" style="49" customWidth="1"/>
    <col min="15115" max="15117" width="8.7109375" style="49"/>
    <col min="15118" max="15118" width="9.7109375" style="49" bestFit="1" customWidth="1"/>
    <col min="15119" max="15363" width="8.7109375" style="49"/>
    <col min="15364" max="15364" width="7.85546875" style="49" customWidth="1"/>
    <col min="15365" max="15365" width="54.5703125" style="49" customWidth="1"/>
    <col min="15366" max="15366" width="7.5703125" style="49" customWidth="1"/>
    <col min="15367" max="15367" width="12.85546875" style="49" customWidth="1"/>
    <col min="15368" max="15368" width="18.28515625" style="49" customWidth="1"/>
    <col min="15369" max="15369" width="24.28515625" style="49" customWidth="1"/>
    <col min="15370" max="15370" width="19.42578125" style="49" customWidth="1"/>
    <col min="15371" max="15373" width="8.7109375" style="49"/>
    <col min="15374" max="15374" width="9.7109375" style="49" bestFit="1" customWidth="1"/>
    <col min="15375" max="15619" width="8.7109375" style="49"/>
    <col min="15620" max="15620" width="7.85546875" style="49" customWidth="1"/>
    <col min="15621" max="15621" width="54.5703125" style="49" customWidth="1"/>
    <col min="15622" max="15622" width="7.5703125" style="49" customWidth="1"/>
    <col min="15623" max="15623" width="12.85546875" style="49" customWidth="1"/>
    <col min="15624" max="15624" width="18.28515625" style="49" customWidth="1"/>
    <col min="15625" max="15625" width="24.28515625" style="49" customWidth="1"/>
    <col min="15626" max="15626" width="19.42578125" style="49" customWidth="1"/>
    <col min="15627" max="15629" width="8.7109375" style="49"/>
    <col min="15630" max="15630" width="9.7109375" style="49" bestFit="1" customWidth="1"/>
    <col min="15631" max="15875" width="8.7109375" style="49"/>
    <col min="15876" max="15876" width="7.85546875" style="49" customWidth="1"/>
    <col min="15877" max="15877" width="54.5703125" style="49" customWidth="1"/>
    <col min="15878" max="15878" width="7.5703125" style="49" customWidth="1"/>
    <col min="15879" max="15879" width="12.85546875" style="49" customWidth="1"/>
    <col min="15880" max="15880" width="18.28515625" style="49" customWidth="1"/>
    <col min="15881" max="15881" width="24.28515625" style="49" customWidth="1"/>
    <col min="15882" max="15882" width="19.42578125" style="49" customWidth="1"/>
    <col min="15883" max="15885" width="8.7109375" style="49"/>
    <col min="15886" max="15886" width="9.7109375" style="49" bestFit="1" customWidth="1"/>
    <col min="15887" max="16131" width="8.7109375" style="49"/>
    <col min="16132" max="16132" width="7.85546875" style="49" customWidth="1"/>
    <col min="16133" max="16133" width="54.5703125" style="49" customWidth="1"/>
    <col min="16134" max="16134" width="7.5703125" style="49" customWidth="1"/>
    <col min="16135" max="16135" width="12.85546875" style="49" customWidth="1"/>
    <col min="16136" max="16136" width="18.28515625" style="49" customWidth="1"/>
    <col min="16137" max="16137" width="24.28515625" style="49" customWidth="1"/>
    <col min="16138" max="16138" width="19.42578125" style="49" customWidth="1"/>
    <col min="16139" max="16141" width="8.7109375" style="49"/>
    <col min="16142" max="16142" width="9.7109375" style="49" bestFit="1" customWidth="1"/>
    <col min="16143" max="16384" width="8.7109375" style="49"/>
  </cols>
  <sheetData>
    <row r="1" spans="1:9" x14ac:dyDescent="0.25">
      <c r="A1" s="1"/>
      <c r="B1" s="1"/>
      <c r="C1" s="1"/>
      <c r="D1" s="1"/>
      <c r="E1" s="2"/>
      <c r="F1" s="1"/>
      <c r="G1" s="1"/>
      <c r="H1" s="1"/>
      <c r="I1" s="1"/>
    </row>
    <row r="2" spans="1:9" ht="26.25" x14ac:dyDescent="0.4">
      <c r="A2" s="3" t="s">
        <v>0</v>
      </c>
      <c r="B2" s="4"/>
      <c r="C2" s="4"/>
      <c r="D2" s="4"/>
      <c r="E2" s="5"/>
      <c r="F2" s="4"/>
      <c r="G2" s="4"/>
      <c r="H2" s="1"/>
      <c r="I2" s="1"/>
    </row>
    <row r="3" spans="1:9" x14ac:dyDescent="0.25">
      <c r="A3" s="4"/>
      <c r="B3" s="4"/>
      <c r="C3" s="4"/>
      <c r="D3" s="4"/>
      <c r="E3" s="5"/>
      <c r="F3" s="4"/>
      <c r="G3" s="4"/>
      <c r="H3" s="1"/>
      <c r="I3" s="1"/>
    </row>
    <row r="4" spans="1:9" ht="24" x14ac:dyDescent="0.25">
      <c r="A4" s="58" t="s">
        <v>1</v>
      </c>
      <c r="B4" s="59" t="s">
        <v>2</v>
      </c>
      <c r="C4" s="58" t="s">
        <v>3</v>
      </c>
      <c r="D4" s="6" t="s">
        <v>4</v>
      </c>
      <c r="E4" s="7" t="s">
        <v>5</v>
      </c>
      <c r="F4" s="6" t="s">
        <v>6</v>
      </c>
      <c r="G4" s="6" t="s">
        <v>7</v>
      </c>
      <c r="H4" s="1"/>
      <c r="I4" s="1"/>
    </row>
    <row r="5" spans="1:9" x14ac:dyDescent="0.25">
      <c r="A5" s="8">
        <v>1</v>
      </c>
      <c r="B5" s="9" t="s">
        <v>8</v>
      </c>
      <c r="C5" s="10">
        <v>1</v>
      </c>
      <c r="D5" s="11">
        <v>31337.439999999999</v>
      </c>
      <c r="E5" s="11">
        <f>D5</f>
        <v>31337.439999999999</v>
      </c>
      <c r="F5" s="12"/>
      <c r="G5" s="13">
        <f>C5*F5</f>
        <v>0</v>
      </c>
      <c r="H5" s="1"/>
      <c r="I5" s="1"/>
    </row>
    <row r="6" spans="1:9" x14ac:dyDescent="0.25">
      <c r="A6" s="14"/>
      <c r="B6" s="14"/>
      <c r="C6" s="61" t="s">
        <v>9</v>
      </c>
      <c r="D6" s="61"/>
      <c r="E6" s="15">
        <f>E5</f>
        <v>31337.439999999999</v>
      </c>
      <c r="F6" s="16" t="s">
        <v>36</v>
      </c>
      <c r="G6" s="15">
        <f>G5</f>
        <v>0</v>
      </c>
      <c r="H6" s="1"/>
      <c r="I6" s="1"/>
    </row>
    <row r="7" spans="1:9" x14ac:dyDescent="0.25">
      <c r="A7" s="14"/>
      <c r="B7" s="17"/>
      <c r="C7" s="18"/>
      <c r="D7" s="18"/>
      <c r="E7" s="19"/>
      <c r="F7" s="20"/>
      <c r="G7" s="19"/>
      <c r="H7" s="1"/>
      <c r="I7" s="1"/>
    </row>
    <row r="8" spans="1:9" x14ac:dyDescent="0.25">
      <c r="A8" s="14"/>
      <c r="B8" s="21"/>
      <c r="C8" s="22"/>
      <c r="D8" s="22"/>
      <c r="E8" s="23"/>
      <c r="F8" s="24"/>
      <c r="G8" s="25"/>
      <c r="H8" s="1"/>
      <c r="I8" s="1"/>
    </row>
    <row r="9" spans="1:9" x14ac:dyDescent="0.25">
      <c r="A9" s="8">
        <v>2</v>
      </c>
      <c r="B9" s="26" t="s">
        <v>10</v>
      </c>
      <c r="C9" s="8">
        <f>30*2</f>
        <v>60</v>
      </c>
      <c r="D9" s="27">
        <v>49.667275428663181</v>
      </c>
      <c r="E9" s="28">
        <f>ROUND(C9*D9,2)</f>
        <v>2980.04</v>
      </c>
      <c r="F9" s="29"/>
      <c r="G9" s="28">
        <f t="shared" ref="G9:G25" si="0">SUM(C9*F9)</f>
        <v>0</v>
      </c>
      <c r="H9" s="1"/>
      <c r="I9" s="1"/>
    </row>
    <row r="10" spans="1:9" ht="24.75" x14ac:dyDescent="0.25">
      <c r="A10" s="8">
        <v>3</v>
      </c>
      <c r="B10" s="26" t="s">
        <v>11</v>
      </c>
      <c r="C10" s="8">
        <v>1440</v>
      </c>
      <c r="D10" s="27">
        <v>44.667275428663181</v>
      </c>
      <c r="E10" s="28">
        <f t="shared" ref="E10:E22" si="1">ROUND(C10*D10,2)</f>
        <v>64320.88</v>
      </c>
      <c r="F10" s="29"/>
      <c r="G10" s="28">
        <f t="shared" si="0"/>
        <v>0</v>
      </c>
      <c r="H10" s="1"/>
      <c r="I10" s="1"/>
    </row>
    <row r="11" spans="1:9" ht="24.75" x14ac:dyDescent="0.25">
      <c r="A11" s="8">
        <v>4</v>
      </c>
      <c r="B11" s="26" t="s">
        <v>12</v>
      </c>
      <c r="C11" s="8">
        <v>1200</v>
      </c>
      <c r="D11" s="27">
        <v>29.667275428663185</v>
      </c>
      <c r="E11" s="28">
        <f t="shared" si="1"/>
        <v>35600.730000000003</v>
      </c>
      <c r="F11" s="29"/>
      <c r="G11" s="28">
        <f t="shared" si="0"/>
        <v>0</v>
      </c>
      <c r="H11" s="1"/>
      <c r="I11" s="1"/>
    </row>
    <row r="12" spans="1:9" x14ac:dyDescent="0.25">
      <c r="A12" s="8">
        <v>5</v>
      </c>
      <c r="B12" s="26" t="s">
        <v>13</v>
      </c>
      <c r="C12" s="8">
        <v>768</v>
      </c>
      <c r="D12" s="27">
        <v>153.66727542866317</v>
      </c>
      <c r="E12" s="28">
        <f t="shared" si="1"/>
        <v>118016.47</v>
      </c>
      <c r="F12" s="29"/>
      <c r="G12" s="28">
        <f t="shared" si="0"/>
        <v>0</v>
      </c>
      <c r="H12" s="1"/>
      <c r="I12" s="1"/>
    </row>
    <row r="13" spans="1:9" x14ac:dyDescent="0.25">
      <c r="A13" s="8">
        <v>6</v>
      </c>
      <c r="B13" s="26" t="s">
        <v>14</v>
      </c>
      <c r="C13" s="8">
        <v>192</v>
      </c>
      <c r="D13" s="27">
        <v>26.667275428663185</v>
      </c>
      <c r="E13" s="28">
        <f t="shared" si="1"/>
        <v>5120.12</v>
      </c>
      <c r="F13" s="29"/>
      <c r="G13" s="28">
        <f t="shared" si="0"/>
        <v>0</v>
      </c>
      <c r="H13" s="1"/>
      <c r="I13" s="1"/>
    </row>
    <row r="14" spans="1:9" x14ac:dyDescent="0.25">
      <c r="A14" s="8">
        <v>7</v>
      </c>
      <c r="B14" s="26" t="s">
        <v>15</v>
      </c>
      <c r="C14" s="8">
        <v>40</v>
      </c>
      <c r="D14" s="27">
        <v>14.277275428663184</v>
      </c>
      <c r="E14" s="28">
        <f t="shared" si="1"/>
        <v>571.09</v>
      </c>
      <c r="F14" s="29"/>
      <c r="G14" s="28">
        <f t="shared" si="0"/>
        <v>0</v>
      </c>
      <c r="H14" s="1"/>
      <c r="I14" s="1"/>
    </row>
    <row r="15" spans="1:9" x14ac:dyDescent="0.25">
      <c r="A15" s="8">
        <v>8</v>
      </c>
      <c r="B15" s="26" t="s">
        <v>16</v>
      </c>
      <c r="C15" s="8">
        <v>40</v>
      </c>
      <c r="D15" s="27">
        <v>15.867275428663184</v>
      </c>
      <c r="E15" s="28">
        <f t="shared" si="1"/>
        <v>634.69000000000005</v>
      </c>
      <c r="F15" s="29"/>
      <c r="G15" s="28">
        <f t="shared" si="0"/>
        <v>0</v>
      </c>
      <c r="H15" s="1"/>
      <c r="I15" s="1"/>
    </row>
    <row r="16" spans="1:9" x14ac:dyDescent="0.25">
      <c r="A16" s="8">
        <v>9</v>
      </c>
      <c r="B16" s="26" t="s">
        <v>17</v>
      </c>
      <c r="C16" s="8">
        <v>40</v>
      </c>
      <c r="D16" s="27">
        <v>12.927275428663183</v>
      </c>
      <c r="E16" s="28">
        <f t="shared" si="1"/>
        <v>517.09</v>
      </c>
      <c r="F16" s="29"/>
      <c r="G16" s="28">
        <f t="shared" si="0"/>
        <v>0</v>
      </c>
      <c r="H16" s="1"/>
      <c r="I16" s="1"/>
    </row>
    <row r="17" spans="1:244" x14ac:dyDescent="0.25">
      <c r="A17" s="8">
        <v>10</v>
      </c>
      <c r="B17" s="26" t="s">
        <v>18</v>
      </c>
      <c r="C17" s="8">
        <v>40</v>
      </c>
      <c r="D17" s="27">
        <v>9.9072754286631834</v>
      </c>
      <c r="E17" s="28">
        <f t="shared" si="1"/>
        <v>396.29</v>
      </c>
      <c r="F17" s="29"/>
      <c r="G17" s="28">
        <f t="shared" si="0"/>
        <v>0</v>
      </c>
      <c r="H17" s="1"/>
      <c r="I17" s="1"/>
    </row>
    <row r="18" spans="1:244" x14ac:dyDescent="0.25">
      <c r="A18" s="8">
        <v>11</v>
      </c>
      <c r="B18" s="26" t="s">
        <v>19</v>
      </c>
      <c r="C18" s="8">
        <v>40</v>
      </c>
      <c r="D18" s="27">
        <v>9.4072754286631834</v>
      </c>
      <c r="E18" s="28">
        <f t="shared" si="1"/>
        <v>376.29</v>
      </c>
      <c r="F18" s="29"/>
      <c r="G18" s="28">
        <f t="shared" si="0"/>
        <v>0</v>
      </c>
      <c r="H18" s="1"/>
      <c r="I18" s="1"/>
    </row>
    <row r="19" spans="1:244" x14ac:dyDescent="0.25">
      <c r="A19" s="8">
        <v>12</v>
      </c>
      <c r="B19" s="26" t="s">
        <v>20</v>
      </c>
      <c r="C19" s="8">
        <v>40</v>
      </c>
      <c r="D19" s="27">
        <v>7.1172754286631843</v>
      </c>
      <c r="E19" s="28">
        <f t="shared" si="1"/>
        <v>284.69</v>
      </c>
      <c r="F19" s="29"/>
      <c r="G19" s="28">
        <f t="shared" si="0"/>
        <v>0</v>
      </c>
      <c r="H19" s="1"/>
      <c r="I19" s="1"/>
    </row>
    <row r="20" spans="1:244" x14ac:dyDescent="0.25">
      <c r="A20" s="8">
        <v>13</v>
      </c>
      <c r="B20" s="26" t="s">
        <v>21</v>
      </c>
      <c r="C20" s="8">
        <v>40</v>
      </c>
      <c r="D20" s="27">
        <v>30.547275428663184</v>
      </c>
      <c r="E20" s="28">
        <f t="shared" si="1"/>
        <v>1221.8900000000001</v>
      </c>
      <c r="F20" s="29"/>
      <c r="G20" s="28">
        <f t="shared" si="0"/>
        <v>0</v>
      </c>
      <c r="H20" s="1"/>
      <c r="I20" s="1"/>
    </row>
    <row r="21" spans="1:244" x14ac:dyDescent="0.25">
      <c r="A21" s="8">
        <v>14</v>
      </c>
      <c r="B21" s="26" t="s">
        <v>22</v>
      </c>
      <c r="C21" s="8">
        <v>40</v>
      </c>
      <c r="D21" s="27">
        <v>20.197275428663183</v>
      </c>
      <c r="E21" s="28">
        <f t="shared" si="1"/>
        <v>807.89</v>
      </c>
      <c r="F21" s="29"/>
      <c r="G21" s="28">
        <f t="shared" si="0"/>
        <v>0</v>
      </c>
      <c r="H21" s="1"/>
      <c r="I21" s="1"/>
    </row>
    <row r="22" spans="1:244" x14ac:dyDescent="0.25">
      <c r="A22" s="8">
        <v>15</v>
      </c>
      <c r="B22" s="26" t="s">
        <v>23</v>
      </c>
      <c r="C22" s="8">
        <v>40</v>
      </c>
      <c r="D22" s="27">
        <v>51.49727542866318</v>
      </c>
      <c r="E22" s="28">
        <f t="shared" si="1"/>
        <v>2059.89</v>
      </c>
      <c r="F22" s="29"/>
      <c r="G22" s="28">
        <f t="shared" si="0"/>
        <v>0</v>
      </c>
      <c r="H22" s="1"/>
      <c r="I22" s="1"/>
    </row>
    <row r="23" spans="1:244" x14ac:dyDescent="0.25">
      <c r="A23" s="8">
        <v>16</v>
      </c>
      <c r="B23" s="26" t="s">
        <v>24</v>
      </c>
      <c r="C23" s="8">
        <v>600</v>
      </c>
      <c r="D23" s="27">
        <v>17.667275428663185</v>
      </c>
      <c r="E23" s="28">
        <f>ROUND(C23*D23,2)+0.01</f>
        <v>10600.380000000001</v>
      </c>
      <c r="F23" s="29"/>
      <c r="G23" s="28">
        <f t="shared" si="0"/>
        <v>0</v>
      </c>
      <c r="H23" s="1"/>
      <c r="I23" s="1"/>
    </row>
    <row r="24" spans="1:244" x14ac:dyDescent="0.25">
      <c r="A24" s="8">
        <v>17</v>
      </c>
      <c r="B24" s="26" t="s">
        <v>25</v>
      </c>
      <c r="C24" s="8">
        <v>200</v>
      </c>
      <c r="D24" s="27">
        <v>11.167275428663185</v>
      </c>
      <c r="E24" s="28">
        <f>ROUND(C24*D24,2)+0.01</f>
        <v>2233.4700000000003</v>
      </c>
      <c r="F24" s="29"/>
      <c r="G24" s="28">
        <f t="shared" si="0"/>
        <v>0</v>
      </c>
      <c r="H24" s="1"/>
      <c r="I24" s="1"/>
    </row>
    <row r="25" spans="1:244" ht="24.75" x14ac:dyDescent="0.25">
      <c r="A25" s="8">
        <v>18</v>
      </c>
      <c r="B25" s="26" t="s">
        <v>26</v>
      </c>
      <c r="C25" s="8">
        <v>60</v>
      </c>
      <c r="D25" s="27">
        <v>29.667275428663185</v>
      </c>
      <c r="E25" s="28">
        <f>ROUND(C25*D25,2)+0.01</f>
        <v>1780.05</v>
      </c>
      <c r="F25" s="29"/>
      <c r="G25" s="28">
        <f t="shared" si="0"/>
        <v>0</v>
      </c>
      <c r="H25" s="1"/>
      <c r="I25" s="1"/>
    </row>
    <row r="26" spans="1:244" x14ac:dyDescent="0.25">
      <c r="A26" s="1"/>
      <c r="B26" s="4"/>
      <c r="C26" s="61" t="s">
        <v>27</v>
      </c>
      <c r="D26" s="61"/>
      <c r="E26" s="30">
        <f>SUM(E9:E25)</f>
        <v>247521.95000000004</v>
      </c>
      <c r="F26" s="60" t="s">
        <v>37</v>
      </c>
      <c r="G26" s="31">
        <f>IF(OR(G9=0,G10=0,G11=0,G12=0,G13=0,G14=0,G15=0,G16=0,G17=0,G18=0,G19=G20=0,G21=0,G22=0,G23=0,G24=0,G25=0),0,SUM(G9:G25))</f>
        <v>0</v>
      </c>
      <c r="H26" s="1"/>
      <c r="I26" s="1"/>
    </row>
    <row r="27" spans="1:244" ht="14.45" x14ac:dyDescent="0.35">
      <c r="A27" s="1"/>
      <c r="B27" s="4"/>
      <c r="C27" s="21"/>
      <c r="D27" s="21"/>
      <c r="E27" s="5"/>
      <c r="F27" s="4"/>
      <c r="G27" s="32"/>
      <c r="H27" s="1"/>
      <c r="I27" s="1"/>
    </row>
    <row r="28" spans="1:244" x14ac:dyDescent="0.25">
      <c r="A28" s="1"/>
      <c r="B28" s="4"/>
      <c r="C28" s="33" t="s">
        <v>28</v>
      </c>
      <c r="D28" s="57" t="s">
        <v>39</v>
      </c>
      <c r="E28" s="34">
        <f>E6+E26</f>
        <v>278859.39</v>
      </c>
      <c r="F28" s="35" t="s">
        <v>29</v>
      </c>
      <c r="G28" s="31" t="str">
        <f>IF(OR(G6=0,G26=0),"",G6+G26)</f>
        <v/>
      </c>
      <c r="H28" s="1"/>
      <c r="I28" s="1"/>
    </row>
    <row r="29" spans="1:244" ht="14.45" x14ac:dyDescent="0.35">
      <c r="A29" s="1"/>
      <c r="B29" s="4"/>
      <c r="C29" s="36" t="s">
        <v>30</v>
      </c>
      <c r="D29" s="37">
        <v>34317.464999999997</v>
      </c>
      <c r="E29" s="38">
        <v>7206.66</v>
      </c>
      <c r="F29" s="63"/>
      <c r="G29" s="39">
        <f>IF(G28="",0,(F29)*0.21)</f>
        <v>0</v>
      </c>
      <c r="H29" s="1"/>
      <c r="I29" s="1"/>
    </row>
    <row r="30" spans="1:244" ht="14.45" x14ac:dyDescent="0.35">
      <c r="A30" s="1"/>
      <c r="B30" s="4"/>
      <c r="C30" s="36" t="s">
        <v>31</v>
      </c>
      <c r="D30" s="37">
        <v>14690.060000000001</v>
      </c>
      <c r="E30" s="38">
        <v>587.62</v>
      </c>
      <c r="F30" s="63"/>
      <c r="G30" s="39">
        <f>IF(G28="",0,(F30)*0.04)</f>
        <v>0</v>
      </c>
      <c r="H30" s="1"/>
      <c r="I30" s="1"/>
    </row>
    <row r="31" spans="1:244" s="56" customFormat="1" ht="14.45" x14ac:dyDescent="0.35">
      <c r="A31" s="1"/>
      <c r="B31" s="4"/>
      <c r="C31" s="36" t="s">
        <v>32</v>
      </c>
      <c r="D31" s="37">
        <v>229851.86000000002</v>
      </c>
      <c r="E31" s="40">
        <v>0</v>
      </c>
      <c r="F31" s="63"/>
      <c r="G31" s="41">
        <f>0</f>
        <v>0</v>
      </c>
      <c r="H31" s="42"/>
      <c r="I31" s="1"/>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c r="BK31" s="49"/>
      <c r="BL31" s="49"/>
      <c r="BM31" s="49"/>
      <c r="BN31" s="49"/>
      <c r="BO31" s="49"/>
      <c r="BP31" s="49"/>
      <c r="BQ31" s="49"/>
      <c r="BR31" s="49"/>
      <c r="BS31" s="49"/>
      <c r="BT31" s="49"/>
      <c r="BU31" s="49"/>
      <c r="BV31" s="49"/>
      <c r="BW31" s="49"/>
      <c r="BX31" s="49"/>
      <c r="BY31" s="49"/>
      <c r="BZ31" s="49"/>
      <c r="CA31" s="49"/>
      <c r="CB31" s="49"/>
      <c r="CC31" s="49"/>
      <c r="CD31" s="49"/>
      <c r="CE31" s="49"/>
      <c r="CF31" s="49"/>
      <c r="CG31" s="49"/>
      <c r="CH31" s="49"/>
      <c r="CI31" s="49"/>
      <c r="CJ31" s="49"/>
      <c r="CK31" s="49"/>
      <c r="CL31" s="49"/>
      <c r="CM31" s="49"/>
      <c r="CN31" s="49"/>
      <c r="CO31" s="49"/>
      <c r="CP31" s="49"/>
      <c r="CQ31" s="49"/>
      <c r="CR31" s="49"/>
      <c r="CS31" s="49"/>
      <c r="CT31" s="49"/>
      <c r="CU31" s="49"/>
      <c r="CV31" s="49"/>
      <c r="CW31" s="49"/>
      <c r="CX31" s="49"/>
      <c r="CY31" s="49"/>
      <c r="CZ31" s="49"/>
      <c r="DA31" s="49"/>
      <c r="DB31" s="49"/>
      <c r="DC31" s="49"/>
      <c r="DD31" s="49"/>
      <c r="DE31" s="49"/>
      <c r="DF31" s="49"/>
      <c r="DG31" s="49"/>
      <c r="DH31" s="49"/>
      <c r="DI31" s="49"/>
      <c r="DJ31" s="49"/>
      <c r="DK31" s="49"/>
      <c r="DL31" s="49"/>
      <c r="DM31" s="49"/>
      <c r="DN31" s="49"/>
      <c r="DO31" s="49"/>
      <c r="DP31" s="49"/>
      <c r="DQ31" s="49"/>
      <c r="DR31" s="49"/>
      <c r="DS31" s="49"/>
      <c r="DT31" s="49"/>
      <c r="DU31" s="49"/>
      <c r="DV31" s="49"/>
      <c r="DW31" s="49"/>
      <c r="DX31" s="49"/>
      <c r="DY31" s="49"/>
      <c r="DZ31" s="49"/>
      <c r="EA31" s="49"/>
      <c r="EB31" s="49"/>
      <c r="EC31" s="49"/>
      <c r="ED31" s="49"/>
      <c r="EE31" s="49"/>
      <c r="EF31" s="49"/>
      <c r="EG31" s="49"/>
      <c r="EH31" s="49"/>
      <c r="EI31" s="49"/>
      <c r="EJ31" s="49"/>
      <c r="EK31" s="49"/>
      <c r="EL31" s="49"/>
      <c r="EM31" s="49"/>
      <c r="EN31" s="49"/>
      <c r="EO31" s="49"/>
      <c r="EP31" s="49"/>
      <c r="EQ31" s="49"/>
      <c r="ER31" s="49"/>
      <c r="ES31" s="49"/>
      <c r="ET31" s="49"/>
      <c r="EU31" s="49"/>
      <c r="EV31" s="49"/>
      <c r="EW31" s="49"/>
      <c r="EX31" s="49"/>
      <c r="EY31" s="49"/>
      <c r="EZ31" s="49"/>
      <c r="FA31" s="49"/>
      <c r="FB31" s="49"/>
      <c r="FC31" s="49"/>
      <c r="FD31" s="49"/>
      <c r="FE31" s="49"/>
      <c r="FF31" s="49"/>
      <c r="FG31" s="49"/>
      <c r="FH31" s="49"/>
      <c r="FI31" s="49"/>
      <c r="FJ31" s="49"/>
      <c r="FK31" s="49"/>
      <c r="FL31" s="49"/>
      <c r="FM31" s="49"/>
      <c r="FN31" s="49"/>
      <c r="FO31" s="49"/>
      <c r="FP31" s="49"/>
      <c r="FQ31" s="49"/>
      <c r="FR31" s="49"/>
      <c r="FS31" s="49"/>
      <c r="FT31" s="49"/>
      <c r="FU31" s="49"/>
      <c r="FV31" s="49"/>
      <c r="FW31" s="49"/>
      <c r="FX31" s="49"/>
      <c r="FY31" s="49"/>
      <c r="FZ31" s="49"/>
      <c r="GA31" s="49"/>
      <c r="GB31" s="49"/>
      <c r="GC31" s="49"/>
      <c r="GD31" s="49"/>
      <c r="GE31" s="49"/>
      <c r="GF31" s="49"/>
      <c r="GG31" s="49"/>
      <c r="GH31" s="49"/>
      <c r="GI31" s="49"/>
      <c r="GJ31" s="49"/>
      <c r="GK31" s="49"/>
      <c r="GL31" s="49"/>
      <c r="GM31" s="49"/>
      <c r="GN31" s="49"/>
      <c r="GO31" s="49"/>
      <c r="GP31" s="49"/>
      <c r="GQ31" s="49"/>
      <c r="GR31" s="49"/>
      <c r="GS31" s="49"/>
      <c r="GT31" s="49"/>
      <c r="GU31" s="49"/>
      <c r="GV31" s="49"/>
      <c r="GW31" s="49"/>
      <c r="GX31" s="49"/>
      <c r="GY31" s="49"/>
      <c r="GZ31" s="49"/>
      <c r="HA31" s="49"/>
      <c r="HB31" s="49"/>
      <c r="HC31" s="49"/>
      <c r="HD31" s="49"/>
      <c r="HE31" s="49"/>
      <c r="HF31" s="49"/>
      <c r="HG31" s="49"/>
      <c r="HH31" s="49"/>
      <c r="HI31" s="49"/>
      <c r="HJ31" s="49"/>
      <c r="HK31" s="49"/>
      <c r="HL31" s="49"/>
      <c r="HM31" s="49"/>
      <c r="HN31" s="49"/>
      <c r="HO31" s="49"/>
      <c r="HP31" s="49"/>
      <c r="HQ31" s="49"/>
      <c r="HR31" s="49"/>
      <c r="HS31" s="49"/>
      <c r="HT31" s="49"/>
      <c r="HU31" s="49"/>
      <c r="HV31" s="49"/>
      <c r="HW31" s="49"/>
      <c r="HX31" s="49"/>
      <c r="HY31" s="49"/>
      <c r="HZ31" s="49"/>
      <c r="IA31" s="49"/>
      <c r="IB31" s="49"/>
      <c r="IC31" s="49"/>
      <c r="ID31" s="49"/>
      <c r="IE31" s="49"/>
      <c r="IF31" s="49"/>
      <c r="IG31" s="49"/>
      <c r="IH31" s="49"/>
      <c r="II31" s="49"/>
      <c r="IJ31" s="49"/>
    </row>
    <row r="32" spans="1:244" s="56" customFormat="1" x14ac:dyDescent="0.25">
      <c r="A32" s="1"/>
      <c r="B32" s="4"/>
      <c r="C32" s="33" t="s">
        <v>33</v>
      </c>
      <c r="D32" s="43">
        <f>SUM(D29:D31)</f>
        <v>278859.38500000001</v>
      </c>
      <c r="E32" s="34">
        <f>E28 +E29+E30+E31</f>
        <v>286653.67</v>
      </c>
      <c r="F32" s="16" t="s">
        <v>38</v>
      </c>
      <c r="G32" s="15">
        <f>SUM(G28:G31)</f>
        <v>0</v>
      </c>
      <c r="H32" s="42"/>
      <c r="I32" s="1"/>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49"/>
      <c r="BN32" s="49"/>
      <c r="BO32" s="49"/>
      <c r="BP32" s="49"/>
      <c r="BQ32" s="49"/>
      <c r="BR32" s="49"/>
      <c r="BS32" s="49"/>
      <c r="BT32" s="49"/>
      <c r="BU32" s="49"/>
      <c r="BV32" s="49"/>
      <c r="BW32" s="49"/>
      <c r="BX32" s="49"/>
      <c r="BY32" s="49"/>
      <c r="BZ32" s="49"/>
      <c r="CA32" s="49"/>
      <c r="CB32" s="49"/>
      <c r="CC32" s="49"/>
      <c r="CD32" s="49"/>
      <c r="CE32" s="49"/>
      <c r="CF32" s="49"/>
      <c r="CG32" s="49"/>
      <c r="CH32" s="49"/>
      <c r="CI32" s="49"/>
      <c r="CJ32" s="49"/>
      <c r="CK32" s="49"/>
      <c r="CL32" s="49"/>
      <c r="CM32" s="49"/>
      <c r="CN32" s="49"/>
      <c r="CO32" s="49"/>
      <c r="CP32" s="49"/>
      <c r="CQ32" s="49"/>
      <c r="CR32" s="49"/>
      <c r="CS32" s="49"/>
      <c r="CT32" s="49"/>
      <c r="CU32" s="49"/>
      <c r="CV32" s="49"/>
      <c r="CW32" s="49"/>
      <c r="CX32" s="49"/>
      <c r="CY32" s="49"/>
      <c r="CZ32" s="49"/>
      <c r="DA32" s="49"/>
      <c r="DB32" s="49"/>
      <c r="DC32" s="49"/>
      <c r="DD32" s="49"/>
      <c r="DE32" s="49"/>
      <c r="DF32" s="49"/>
      <c r="DG32" s="49"/>
      <c r="DH32" s="49"/>
      <c r="DI32" s="49"/>
      <c r="DJ32" s="49"/>
      <c r="DK32" s="49"/>
      <c r="DL32" s="49"/>
      <c r="DM32" s="49"/>
      <c r="DN32" s="49"/>
      <c r="DO32" s="49"/>
      <c r="DP32" s="49"/>
      <c r="DQ32" s="49"/>
      <c r="DR32" s="49"/>
      <c r="DS32" s="49"/>
      <c r="DT32" s="49"/>
      <c r="DU32" s="49"/>
      <c r="DV32" s="49"/>
      <c r="DW32" s="49"/>
      <c r="DX32" s="49"/>
      <c r="DY32" s="49"/>
      <c r="DZ32" s="49"/>
      <c r="EA32" s="49"/>
      <c r="EB32" s="49"/>
      <c r="EC32" s="49"/>
      <c r="ED32" s="49"/>
      <c r="EE32" s="49"/>
      <c r="EF32" s="49"/>
      <c r="EG32" s="49"/>
      <c r="EH32" s="49"/>
      <c r="EI32" s="49"/>
      <c r="EJ32" s="49"/>
      <c r="EK32" s="49"/>
      <c r="EL32" s="49"/>
      <c r="EM32" s="49"/>
      <c r="EN32" s="49"/>
      <c r="EO32" s="49"/>
      <c r="EP32" s="49"/>
      <c r="EQ32" s="49"/>
      <c r="ER32" s="49"/>
      <c r="ES32" s="49"/>
      <c r="ET32" s="49"/>
      <c r="EU32" s="49"/>
      <c r="EV32" s="49"/>
      <c r="EW32" s="49"/>
      <c r="EX32" s="49"/>
      <c r="EY32" s="49"/>
      <c r="EZ32" s="49"/>
      <c r="FA32" s="49"/>
      <c r="FB32" s="49"/>
      <c r="FC32" s="49"/>
      <c r="FD32" s="49"/>
      <c r="FE32" s="49"/>
      <c r="FF32" s="49"/>
      <c r="FG32" s="49"/>
      <c r="FH32" s="49"/>
      <c r="FI32" s="49"/>
      <c r="FJ32" s="49"/>
      <c r="FK32" s="49"/>
      <c r="FL32" s="49"/>
      <c r="FM32" s="49"/>
      <c r="FN32" s="49"/>
      <c r="FO32" s="49"/>
      <c r="FP32" s="49"/>
      <c r="FQ32" s="49"/>
      <c r="FR32" s="49"/>
      <c r="FS32" s="49"/>
      <c r="FT32" s="49"/>
      <c r="FU32" s="49"/>
      <c r="FV32" s="49"/>
      <c r="FW32" s="49"/>
      <c r="FX32" s="49"/>
      <c r="FY32" s="49"/>
      <c r="FZ32" s="49"/>
      <c r="GA32" s="49"/>
      <c r="GB32" s="49"/>
      <c r="GC32" s="49"/>
      <c r="GD32" s="49"/>
      <c r="GE32" s="49"/>
      <c r="GF32" s="49"/>
      <c r="GG32" s="49"/>
      <c r="GH32" s="49"/>
      <c r="GI32" s="49"/>
      <c r="GJ32" s="49"/>
      <c r="GK32" s="49"/>
      <c r="GL32" s="49"/>
      <c r="GM32" s="49"/>
      <c r="GN32" s="49"/>
      <c r="GO32" s="49"/>
      <c r="GP32" s="49"/>
      <c r="GQ32" s="49"/>
      <c r="GR32" s="49"/>
      <c r="GS32" s="49"/>
      <c r="GT32" s="49"/>
      <c r="GU32" s="49"/>
      <c r="GV32" s="49"/>
      <c r="GW32" s="49"/>
      <c r="GX32" s="49"/>
      <c r="GY32" s="49"/>
      <c r="GZ32" s="49"/>
      <c r="HA32" s="49"/>
      <c r="HB32" s="49"/>
      <c r="HC32" s="49"/>
      <c r="HD32" s="49"/>
      <c r="HE32" s="49"/>
      <c r="HF32" s="49"/>
      <c r="HG32" s="49"/>
      <c r="HH32" s="49"/>
      <c r="HI32" s="49"/>
      <c r="HJ32" s="49"/>
      <c r="HK32" s="49"/>
      <c r="HL32" s="49"/>
      <c r="HM32" s="49"/>
      <c r="HN32" s="49"/>
      <c r="HO32" s="49"/>
      <c r="HP32" s="49"/>
      <c r="HQ32" s="49"/>
      <c r="HR32" s="49"/>
      <c r="HS32" s="49"/>
      <c r="HT32" s="49"/>
      <c r="HU32" s="49"/>
      <c r="HV32" s="49"/>
      <c r="HW32" s="49"/>
      <c r="HX32" s="49"/>
      <c r="HY32" s="49"/>
      <c r="HZ32" s="49"/>
      <c r="IA32" s="49"/>
      <c r="IB32" s="49"/>
      <c r="IC32" s="49"/>
      <c r="ID32" s="49"/>
      <c r="IE32" s="49"/>
      <c r="IF32" s="49"/>
      <c r="IG32" s="49"/>
      <c r="IH32" s="49"/>
      <c r="II32" s="49"/>
      <c r="IJ32" s="49"/>
    </row>
    <row r="33" spans="1:241" s="56" customFormat="1" ht="14.45" x14ac:dyDescent="0.35">
      <c r="A33" s="1"/>
      <c r="B33" s="4"/>
      <c r="C33" s="44"/>
      <c r="D33" s="45"/>
      <c r="E33" s="46"/>
      <c r="F33" s="20"/>
      <c r="G33" s="19"/>
      <c r="H33" s="42"/>
      <c r="I33" s="1"/>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c r="FS33" s="49"/>
      <c r="FT33" s="49"/>
      <c r="FU33" s="49"/>
      <c r="FV33" s="49"/>
      <c r="FW33" s="49"/>
      <c r="FX33" s="49"/>
      <c r="FY33" s="49"/>
      <c r="FZ33" s="49"/>
      <c r="GA33" s="49"/>
      <c r="GB33" s="49"/>
      <c r="GC33" s="49"/>
      <c r="GD33" s="49"/>
      <c r="GE33" s="49"/>
      <c r="GF33" s="49"/>
      <c r="GG33" s="49"/>
      <c r="GH33" s="49"/>
      <c r="GI33" s="49"/>
      <c r="GJ33" s="49"/>
      <c r="GK33" s="49"/>
      <c r="GL33" s="49"/>
      <c r="GM33" s="49"/>
      <c r="GN33" s="49"/>
      <c r="GO33" s="49"/>
      <c r="GP33" s="49"/>
      <c r="GQ33" s="49"/>
      <c r="GR33" s="49"/>
      <c r="GS33" s="49"/>
      <c r="GT33" s="49"/>
      <c r="GU33" s="49"/>
      <c r="GV33" s="49"/>
      <c r="GW33" s="49"/>
      <c r="GX33" s="49"/>
      <c r="GY33" s="49"/>
      <c r="GZ33" s="49"/>
      <c r="HA33" s="49"/>
      <c r="HB33" s="49"/>
      <c r="HC33" s="49"/>
      <c r="HD33" s="49"/>
      <c r="HE33" s="49"/>
      <c r="HF33" s="49"/>
      <c r="HG33" s="49"/>
      <c r="HH33" s="49"/>
      <c r="HI33" s="49"/>
      <c r="HJ33" s="49"/>
      <c r="HK33" s="49"/>
      <c r="HL33" s="49"/>
      <c r="HM33" s="49"/>
      <c r="HN33" s="49"/>
      <c r="HO33" s="49"/>
      <c r="HP33" s="49"/>
      <c r="HQ33" s="49"/>
      <c r="HR33" s="49"/>
      <c r="HS33" s="49"/>
      <c r="HT33" s="49"/>
      <c r="HU33" s="49"/>
      <c r="HV33" s="49"/>
      <c r="HW33" s="49"/>
      <c r="HX33" s="49"/>
      <c r="HY33" s="49"/>
      <c r="HZ33" s="49"/>
      <c r="IA33" s="49"/>
      <c r="IB33" s="49"/>
      <c r="IC33" s="49"/>
      <c r="ID33" s="49"/>
      <c r="IE33" s="49"/>
      <c r="IF33" s="49"/>
      <c r="IG33" s="49"/>
    </row>
    <row r="34" spans="1:241" s="56" customFormat="1" ht="14.45" x14ac:dyDescent="0.35">
      <c r="A34" s="1"/>
      <c r="B34" s="1" t="s">
        <v>34</v>
      </c>
      <c r="C34" s="1"/>
      <c r="D34" s="1"/>
      <c r="E34" s="47"/>
      <c r="F34" s="1"/>
      <c r="G34" s="1"/>
      <c r="H34" s="42"/>
      <c r="I34" s="1"/>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c r="FS34" s="49"/>
      <c r="FT34" s="49"/>
      <c r="FU34" s="49"/>
      <c r="FV34" s="49"/>
      <c r="FW34" s="49"/>
      <c r="FX34" s="49"/>
      <c r="FY34" s="49"/>
      <c r="FZ34" s="49"/>
      <c r="GA34" s="49"/>
      <c r="GB34" s="49"/>
      <c r="GC34" s="49"/>
      <c r="GD34" s="49"/>
      <c r="GE34" s="49"/>
      <c r="GF34" s="49"/>
      <c r="GG34" s="49"/>
      <c r="GH34" s="49"/>
      <c r="GI34" s="49"/>
      <c r="GJ34" s="49"/>
      <c r="GK34" s="49"/>
      <c r="GL34" s="49"/>
      <c r="GM34" s="49"/>
      <c r="GN34" s="49"/>
      <c r="GO34" s="49"/>
      <c r="GP34" s="49"/>
      <c r="GQ34" s="49"/>
      <c r="GR34" s="49"/>
      <c r="GS34" s="49"/>
      <c r="GT34" s="49"/>
      <c r="GU34" s="49"/>
      <c r="GV34" s="49"/>
      <c r="GW34" s="49"/>
      <c r="GX34" s="49"/>
      <c r="GY34" s="49"/>
      <c r="GZ34" s="49"/>
      <c r="HA34" s="49"/>
      <c r="HB34" s="49"/>
      <c r="HC34" s="49"/>
      <c r="HD34" s="49"/>
      <c r="HE34" s="49"/>
      <c r="HF34" s="49"/>
      <c r="HG34" s="49"/>
      <c r="HH34" s="49"/>
      <c r="HI34" s="49"/>
      <c r="HJ34" s="49"/>
      <c r="HK34" s="49"/>
      <c r="HL34" s="49"/>
      <c r="HM34" s="49"/>
      <c r="HN34" s="49"/>
      <c r="HO34" s="49"/>
      <c r="HP34" s="49"/>
      <c r="HQ34" s="49"/>
      <c r="HR34" s="49"/>
      <c r="HS34" s="49"/>
      <c r="HT34" s="49"/>
      <c r="HU34" s="49"/>
      <c r="HV34" s="49"/>
      <c r="HW34" s="49"/>
      <c r="HX34" s="49"/>
      <c r="HY34" s="49"/>
      <c r="HZ34" s="49"/>
      <c r="IA34" s="49"/>
      <c r="IB34" s="49"/>
      <c r="IC34" s="49"/>
      <c r="ID34" s="49"/>
      <c r="IE34" s="49"/>
      <c r="IF34" s="49"/>
      <c r="IG34" s="49"/>
    </row>
    <row r="35" spans="1:241" x14ac:dyDescent="0.25">
      <c r="A35" s="1"/>
      <c r="B35" s="1"/>
      <c r="C35" s="1"/>
      <c r="D35" s="1"/>
      <c r="E35" s="2"/>
      <c r="F35" s="1"/>
      <c r="G35" s="1"/>
      <c r="H35" s="1"/>
      <c r="I35" s="1"/>
    </row>
    <row r="36" spans="1:241" ht="75" customHeight="1" x14ac:dyDescent="0.25">
      <c r="A36" s="1"/>
      <c r="B36" s="48" t="s">
        <v>35</v>
      </c>
      <c r="C36" s="1"/>
      <c r="D36" s="62" t="s">
        <v>40</v>
      </c>
      <c r="E36" s="62"/>
      <c r="F36" s="62"/>
      <c r="G36" s="1"/>
      <c r="H36" s="1"/>
      <c r="I36" s="1"/>
    </row>
    <row r="37" spans="1:241" x14ac:dyDescent="0.25">
      <c r="A37" s="1"/>
      <c r="I37" s="49"/>
    </row>
    <row r="38" spans="1:241" x14ac:dyDescent="0.25">
      <c r="A38" s="1"/>
    </row>
    <row r="39" spans="1:241" x14ac:dyDescent="0.25">
      <c r="A39" s="1"/>
    </row>
    <row r="40" spans="1:241" x14ac:dyDescent="0.25">
      <c r="A40" s="1"/>
    </row>
    <row r="124" spans="5:9" x14ac:dyDescent="0.25">
      <c r="E124" s="49"/>
      <c r="I124" s="49"/>
    </row>
    <row r="125" spans="5:9" x14ac:dyDescent="0.25">
      <c r="E125" s="49"/>
      <c r="I125" s="49"/>
    </row>
    <row r="126" spans="5:9" x14ac:dyDescent="0.25">
      <c r="E126" s="49"/>
      <c r="I126" s="49"/>
    </row>
    <row r="181" spans="5:9" x14ac:dyDescent="0.25">
      <c r="E181" s="49"/>
      <c r="I181" s="49"/>
    </row>
    <row r="182" spans="5:9" x14ac:dyDescent="0.25">
      <c r="E182" s="49"/>
      <c r="I182" s="49"/>
    </row>
    <row r="208" spans="8:9" x14ac:dyDescent="0.25">
      <c r="H208" s="52"/>
      <c r="I208" s="53"/>
    </row>
    <row r="209" spans="1:9" x14ac:dyDescent="0.25">
      <c r="H209" s="52"/>
      <c r="I209" s="53"/>
    </row>
    <row r="210" spans="1:9" x14ac:dyDescent="0.25">
      <c r="H210" s="52"/>
      <c r="I210" s="53"/>
    </row>
    <row r="220" spans="1:9" s="52" customFormat="1" x14ac:dyDescent="0.25">
      <c r="A220" s="49"/>
      <c r="B220" s="49"/>
      <c r="C220" s="49"/>
      <c r="D220" s="49"/>
      <c r="E220" s="50"/>
      <c r="F220" s="49"/>
      <c r="G220" s="49"/>
      <c r="H220" s="49"/>
      <c r="I220" s="51"/>
    </row>
    <row r="221" spans="1:9" s="52" customFormat="1" x14ac:dyDescent="0.25">
      <c r="A221" s="49"/>
      <c r="B221" s="49"/>
      <c r="C221" s="49"/>
      <c r="D221" s="49"/>
      <c r="E221" s="50"/>
      <c r="F221" s="49"/>
      <c r="G221" s="49"/>
      <c r="H221" s="49"/>
      <c r="I221" s="51"/>
    </row>
    <row r="222" spans="1:9" s="52" customFormat="1" x14ac:dyDescent="0.25">
      <c r="A222" s="49"/>
      <c r="B222" s="49"/>
      <c r="C222" s="49"/>
      <c r="D222" s="49"/>
      <c r="E222" s="50"/>
      <c r="F222" s="49"/>
      <c r="G222" s="49"/>
      <c r="H222" s="49"/>
      <c r="I222" s="51"/>
    </row>
    <row r="227" spans="1:9" x14ac:dyDescent="0.25">
      <c r="H227" s="54"/>
      <c r="I227" s="55"/>
    </row>
    <row r="228" spans="1:9" x14ac:dyDescent="0.25">
      <c r="H228" s="54"/>
      <c r="I228" s="55"/>
    </row>
    <row r="239" spans="1:9" s="54" customFormat="1" x14ac:dyDescent="0.25">
      <c r="A239" s="49"/>
      <c r="B239" s="49"/>
      <c r="C239" s="49"/>
      <c r="D239" s="49"/>
      <c r="E239" s="50"/>
      <c r="F239" s="49"/>
      <c r="G239" s="49"/>
      <c r="H239" s="49"/>
      <c r="I239" s="51"/>
    </row>
    <row r="240" spans="1:9" s="54" customFormat="1" x14ac:dyDescent="0.25">
      <c r="A240" s="49"/>
      <c r="B240" s="49"/>
      <c r="C240" s="49"/>
      <c r="D240" s="49"/>
      <c r="E240" s="50"/>
      <c r="F240" s="49"/>
      <c r="G240" s="49"/>
      <c r="H240" s="49"/>
      <c r="I240" s="51"/>
    </row>
  </sheetData>
  <sheetProtection password="CED6" sheet="1" objects="1" scenarios="1"/>
  <mergeCells count="3">
    <mergeCell ref="C6:D6"/>
    <mergeCell ref="C26:D26"/>
    <mergeCell ref="D36:F36"/>
  </mergeCells>
  <pageMargins left="0.7" right="0.7" top="0.75" bottom="0.75" header="0.3" footer="0.3"/>
  <pageSetup paperSize="9" scale="78"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Hoja1</vt:lpstr>
      <vt:lpstr>Hoja1!Àrea_d'impressió</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2021-05-05T12:55:14Z</dcterms:modified>
</cp:coreProperties>
</file>