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4385" yWindow="-15" windowWidth="14385" windowHeight="11640" tabRatio="746"/>
  </bookViews>
  <sheets>
    <sheet name="ANNEX4" sheetId="7" r:id="rId1"/>
  </sheets>
  <calcPr calcId="145621"/>
</workbook>
</file>

<file path=xl/calcChain.xml><?xml version="1.0" encoding="utf-8"?>
<calcChain xmlns="http://schemas.openxmlformats.org/spreadsheetml/2006/main">
  <c r="H24" i="7" l="1"/>
  <c r="H25" i="7" s="1"/>
  <c r="H23" i="7" l="1"/>
  <c r="H18" i="7"/>
  <c r="H17" i="7"/>
  <c r="H16" i="7"/>
  <c r="H15" i="7"/>
  <c r="H14" i="7"/>
  <c r="H13" i="7"/>
  <c r="H12" i="7"/>
  <c r="H19" i="7" s="1"/>
  <c r="H9" i="7"/>
  <c r="H8" i="7"/>
  <c r="E24" i="7" l="1"/>
  <c r="F13" i="7" l="1"/>
  <c r="F15" i="7"/>
  <c r="F17" i="7"/>
  <c r="F18" i="7"/>
  <c r="F14" i="7"/>
  <c r="F16" i="7"/>
  <c r="F12" i="7" l="1"/>
  <c r="F19" i="7" l="1"/>
  <c r="F8" i="7" l="1"/>
  <c r="F9" i="7" s="1"/>
  <c r="F24" i="7" l="1"/>
  <c r="F25" i="7" s="1"/>
</calcChain>
</file>

<file path=xl/sharedStrings.xml><?xml version="1.0" encoding="utf-8"?>
<sst xmlns="http://schemas.openxmlformats.org/spreadsheetml/2006/main" count="38" uniqueCount="32">
  <si>
    <t>Despeses per preu GLOBAL</t>
  </si>
  <si>
    <t xml:space="preserve">Despeses per preu UNITARI </t>
  </si>
  <si>
    <t>Codi</t>
  </si>
  <si>
    <t>Descripció</t>
  </si>
  <si>
    <t>Quantitat estimada</t>
  </si>
  <si>
    <t>Preu u/t Sortida</t>
  </si>
  <si>
    <t>Import sortida</t>
  </si>
  <si>
    <t>Preu GLOBAL</t>
  </si>
  <si>
    <t>Subtotal preu GLOBAL</t>
  </si>
  <si>
    <t>PREU UNITARI</t>
  </si>
  <si>
    <t>Subtotal preu UNITARI</t>
  </si>
  <si>
    <t>IMPORT:</t>
  </si>
  <si>
    <t xml:space="preserve">IMPORT:                    </t>
  </si>
  <si>
    <t>IVA (%):</t>
  </si>
  <si>
    <t>TOTAL:</t>
  </si>
  <si>
    <t>Barcelona, en la data de signatura</t>
  </si>
  <si>
    <t>1 Consultor sènior especialista en tècniques Agile i gestió del canvi i capacitació</t>
  </si>
  <si>
    <t>1 Consultor sènior de gestió del canvi i capacitació</t>
  </si>
  <si>
    <t>1 Cap de Projecte Consultoria Estratègica</t>
  </si>
  <si>
    <t>1 Cap de Projecte SI</t>
  </si>
  <si>
    <t>Cte. Gestió del CANVI a l' IMSS (DENP)</t>
  </si>
  <si>
    <t>Subtotal preu unitari licitadora</t>
  </si>
  <si>
    <t>Subtotal preu global licitadora</t>
  </si>
  <si>
    <t>Import licitadora</t>
  </si>
  <si>
    <t>Preu u/t  licitadora</t>
  </si>
  <si>
    <t xml:space="preserve">ANNEX-4 BIS GESTIÓ DEL CANVI </t>
  </si>
  <si>
    <t xml:space="preserve">TOTAL OFERTA </t>
  </si>
  <si>
    <t>Les quantitats indicades a la clàusula 2 del PCAP com a preu global net, així com cadascun dels preus unitaris nets indicats, constitueixen la xifra màxima per sobre de la qual s'estimarà que les ofertes dels licitadors excedeixen el tipus de la licitació i, per tant, seran excloses.</t>
  </si>
  <si>
    <t>605,097,85 €</t>
  </si>
  <si>
    <t>1 Consultor junior de gestió del canvi i capacitació</t>
  </si>
  <si>
    <t>1 Consultor expert en processos amb coneixement de l'eina ARIS</t>
  </si>
  <si>
    <t xml:space="preserve">1 Consultor sènior de gestió de projectes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</si>
</sst>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 #,##0.00\ &quot;€&quot;_-;\-* #,##0.00\ &quot;€&quot;_-;_-* &quot;-&quot;??\ &quot;€&quot;_-;_-@_-"/>
    <numFmt numFmtId="43" formatCode="_-* #,##0.00\ _€_-;\-* #,##0.00\ _€_-;_-* &quot;-&quot;??\ _€_-;_-@_-"/>
    <numFmt numFmtId="164" formatCode="#,##0.00\ &quot;€&quot;"/>
    <numFmt numFmtId="165" formatCode="_-* #,##0.00\ [$€-403]_-;\-* #,##0.00\ [$€-403]_-;_-* &quot;-&quot;??\ [$€-403]_-;_-@_-"/>
    <numFmt numFmtId="166" formatCode="_-* #,##0.0000\ [$€-403]_-;\-* #,##0.0000\ [$€-403]_-;_-* &quot;-&quot;??\ [$€-403]_-;_-@_-"/>
    <numFmt numFmtId="167" formatCode="0.000"/>
    <numFmt numFmtId="168" formatCode="#,##0.00\ [$€-403];\-#,##0.00\ [$€-403]"/>
  </numFmts>
  <fonts count="24" x14ac:knownFonts="1">
    <font>
      <sz val="11"/>
      <color theme="1"/>
      <name val="Calibri"/>
      <family val="2"/>
      <scheme val="minor"/>
    </font>
    <font>
      <sz val="11"/>
      <color theme="1"/>
      <name val="Calibri"/>
      <family val="2"/>
      <scheme val="minor"/>
    </font>
    <font>
      <b/>
      <sz val="14"/>
      <name val="Arial"/>
      <family val="2"/>
    </font>
    <font>
      <sz val="10"/>
      <name val="Arial"/>
      <family val="2"/>
    </font>
    <font>
      <b/>
      <sz val="8"/>
      <color theme="1"/>
      <name val="Verdana"/>
      <family val="2"/>
    </font>
    <font>
      <sz val="8"/>
      <color theme="1"/>
      <name val="Verdana"/>
      <family val="2"/>
    </font>
    <font>
      <sz val="8"/>
      <color rgb="FF000000"/>
      <name val="Arial"/>
      <family val="2"/>
    </font>
    <font>
      <b/>
      <sz val="9"/>
      <color theme="1"/>
      <name val="Verdana"/>
      <family val="2"/>
    </font>
    <font>
      <sz val="10"/>
      <color rgb="FFFF0000"/>
      <name val="Verdana"/>
      <family val="2"/>
    </font>
    <font>
      <b/>
      <sz val="10"/>
      <color theme="1"/>
      <name val="Verdana"/>
      <family val="2"/>
    </font>
    <font>
      <sz val="9"/>
      <color rgb="FFFF0000"/>
      <name val="Verdana"/>
      <family val="2"/>
    </font>
    <font>
      <b/>
      <sz val="10"/>
      <name val="Arial"/>
      <family val="2"/>
    </font>
    <font>
      <b/>
      <sz val="10"/>
      <name val="Verdana"/>
      <family val="2"/>
    </font>
    <font>
      <b/>
      <sz val="12"/>
      <name val="Arial"/>
      <family val="2"/>
    </font>
    <font>
      <b/>
      <sz val="20"/>
      <name val="Calibri"/>
      <family val="2"/>
      <scheme val="minor"/>
    </font>
    <font>
      <sz val="9"/>
      <color theme="1"/>
      <name val="Calibri"/>
      <family val="2"/>
      <scheme val="minor"/>
    </font>
    <font>
      <b/>
      <sz val="11"/>
      <color theme="1"/>
      <name val="Verdana"/>
      <family val="2"/>
    </font>
    <font>
      <sz val="9"/>
      <name val="Verdana"/>
      <family val="2"/>
    </font>
    <font>
      <b/>
      <sz val="11"/>
      <name val="Arial"/>
      <family val="2"/>
    </font>
    <font>
      <b/>
      <sz val="9"/>
      <name val="Calibri"/>
      <family val="2"/>
      <scheme val="minor"/>
    </font>
    <font>
      <sz val="9"/>
      <name val="Calibri"/>
      <family val="2"/>
      <scheme val="minor"/>
    </font>
    <font>
      <b/>
      <sz val="9"/>
      <color theme="1"/>
      <name val="Calibri"/>
      <family val="2"/>
      <scheme val="minor"/>
    </font>
    <font>
      <b/>
      <sz val="16"/>
      <name val="Arial"/>
      <family val="2"/>
    </font>
    <font>
      <sz val="10"/>
      <color theme="1"/>
      <name val="Calibri"/>
      <family val="2"/>
      <scheme val="minor"/>
    </font>
  </fonts>
  <fills count="8">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indexed="51"/>
        <bgColor indexed="64"/>
      </patternFill>
    </fill>
    <fill>
      <patternFill patternType="solid">
        <fgColor theme="6" tint="0.39997558519241921"/>
        <bgColor indexed="64"/>
      </patternFill>
    </fill>
    <fill>
      <patternFill patternType="solid">
        <fgColor rgb="FFFFCCFF"/>
        <bgColor indexed="64"/>
      </patternFill>
    </fill>
  </fills>
  <borders count="23">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cellStyleXfs>
  <cellXfs count="121">
    <xf numFmtId="0" fontId="0" fillId="0" borderId="0" xfId="0"/>
    <xf numFmtId="0" fontId="3" fillId="0" borderId="0" xfId="0" applyFont="1"/>
    <xf numFmtId="164" fontId="4" fillId="2" borderId="0" xfId="0" applyNumberFormat="1" applyFont="1" applyFill="1" applyAlignment="1">
      <alignment horizontal="center"/>
    </xf>
    <xf numFmtId="0" fontId="0" fillId="0" borderId="0" xfId="0" applyFill="1"/>
    <xf numFmtId="164" fontId="4" fillId="0" borderId="0" xfId="0" applyNumberFormat="1" applyFont="1" applyFill="1" applyAlignment="1">
      <alignment horizontal="center"/>
    </xf>
    <xf numFmtId="44" fontId="0" fillId="0" borderId="0" xfId="2" applyFont="1"/>
    <xf numFmtId="0" fontId="9" fillId="0" borderId="0" xfId="0" applyFont="1" applyAlignment="1">
      <alignment horizontal="center"/>
    </xf>
    <xf numFmtId="0" fontId="15" fillId="0" borderId="0" xfId="0" applyFont="1" applyBorder="1" applyProtection="1">
      <protection hidden="1"/>
    </xf>
    <xf numFmtId="2" fontId="15" fillId="0" borderId="0" xfId="0" applyNumberFormat="1" applyFont="1" applyBorder="1" applyProtection="1">
      <protection hidden="1"/>
    </xf>
    <xf numFmtId="0" fontId="0" fillId="0" borderId="12" xfId="0" applyBorder="1" applyProtection="1">
      <protection hidden="1"/>
    </xf>
    <xf numFmtId="0" fontId="15" fillId="0" borderId="6" xfId="0" applyFont="1" applyBorder="1" applyProtection="1">
      <protection hidden="1"/>
    </xf>
    <xf numFmtId="0" fontId="19" fillId="5" borderId="10" xfId="0" applyFont="1" applyFill="1" applyBorder="1" applyAlignment="1" applyProtection="1">
      <alignment horizontal="center" wrapText="1"/>
      <protection hidden="1"/>
    </xf>
    <xf numFmtId="0" fontId="19" fillId="5" borderId="11" xfId="0" applyFont="1" applyFill="1" applyBorder="1" applyAlignment="1" applyProtection="1">
      <alignment vertical="center" wrapText="1"/>
      <protection hidden="1"/>
    </xf>
    <xf numFmtId="0" fontId="19" fillId="5" borderId="11" xfId="0" applyFont="1" applyFill="1" applyBorder="1" applyAlignment="1" applyProtection="1">
      <alignment horizontal="center" vertical="center" wrapText="1"/>
      <protection hidden="1"/>
    </xf>
    <xf numFmtId="2" fontId="19" fillId="5" borderId="11" xfId="0" applyNumberFormat="1" applyFont="1" applyFill="1" applyBorder="1" applyAlignment="1" applyProtection="1">
      <alignment horizontal="center" vertical="center" wrapText="1"/>
      <protection hidden="1"/>
    </xf>
    <xf numFmtId="0" fontId="0" fillId="0" borderId="0" xfId="0" applyFill="1" applyBorder="1" applyAlignment="1">
      <alignment horizontal="center"/>
    </xf>
    <xf numFmtId="0" fontId="19" fillId="0" borderId="10" xfId="0" quotePrefix="1" applyFont="1" applyFill="1" applyBorder="1" applyAlignment="1" applyProtection="1">
      <alignment horizontal="center" wrapText="1"/>
      <protection hidden="1"/>
    </xf>
    <xf numFmtId="0" fontId="20" fillId="0" borderId="11" xfId="0" quotePrefix="1" applyFont="1" applyFill="1" applyBorder="1" applyAlignment="1" applyProtection="1">
      <alignment wrapText="1"/>
      <protection hidden="1"/>
    </xf>
    <xf numFmtId="165" fontId="15" fillId="6" borderId="11" xfId="0" applyNumberFormat="1" applyFont="1" applyFill="1" applyBorder="1" applyProtection="1">
      <protection locked="0" hidden="1"/>
    </xf>
    <xf numFmtId="165" fontId="20" fillId="0" borderId="11" xfId="0" applyNumberFormat="1" applyFont="1" applyBorder="1" applyProtection="1">
      <protection hidden="1"/>
    </xf>
    <xf numFmtId="44" fontId="3" fillId="0" borderId="0" xfId="2" applyFont="1" applyFill="1" applyBorder="1" applyAlignment="1">
      <alignment horizontal="center"/>
    </xf>
    <xf numFmtId="0" fontId="20" fillId="3" borderId="6" xfId="0" quotePrefix="1" applyFont="1" applyFill="1" applyBorder="1" applyAlignment="1" applyProtection="1">
      <alignment wrapText="1"/>
      <protection hidden="1"/>
    </xf>
    <xf numFmtId="0" fontId="20" fillId="3" borderId="0" xfId="0" quotePrefix="1" applyFont="1" applyFill="1" applyBorder="1" applyAlignment="1" applyProtection="1">
      <alignment wrapText="1"/>
      <protection hidden="1"/>
    </xf>
    <xf numFmtId="165" fontId="19" fillId="0" borderId="14" xfId="0" applyNumberFormat="1" applyFont="1" applyBorder="1" applyProtection="1">
      <protection hidden="1"/>
    </xf>
    <xf numFmtId="165" fontId="21" fillId="4" borderId="11" xfId="0" applyNumberFormat="1" applyFont="1" applyFill="1" applyBorder="1" applyAlignment="1" applyProtection="1">
      <alignment horizontal="right"/>
      <protection hidden="1"/>
    </xf>
    <xf numFmtId="165" fontId="19" fillId="0" borderId="0" xfId="0" applyNumberFormat="1" applyFont="1" applyBorder="1" applyAlignment="1" applyProtection="1">
      <alignment horizontal="right"/>
      <protection hidden="1"/>
    </xf>
    <xf numFmtId="165" fontId="19" fillId="0" borderId="9" xfId="0" applyNumberFormat="1" applyFont="1" applyBorder="1" applyProtection="1">
      <protection hidden="1"/>
    </xf>
    <xf numFmtId="0" fontId="19" fillId="3" borderId="6" xfId="0" quotePrefix="1" applyFont="1" applyFill="1" applyBorder="1" applyAlignment="1" applyProtection="1">
      <alignment horizontal="center" wrapText="1"/>
      <protection hidden="1"/>
    </xf>
    <xf numFmtId="165" fontId="19" fillId="0" borderId="0" xfId="0" applyNumberFormat="1" applyFont="1" applyBorder="1" applyAlignment="1" applyProtection="1">
      <alignment horizontal="center"/>
      <protection hidden="1"/>
    </xf>
    <xf numFmtId="165" fontId="20" fillId="0" borderId="8" xfId="0" applyNumberFormat="1" applyFont="1" applyBorder="1" applyProtection="1">
      <protection hidden="1"/>
    </xf>
    <xf numFmtId="165" fontId="20" fillId="0" borderId="0" xfId="0" applyNumberFormat="1" applyFont="1" applyBorder="1" applyProtection="1">
      <protection hidden="1"/>
    </xf>
    <xf numFmtId="44" fontId="0" fillId="0" borderId="0" xfId="0" applyNumberFormat="1"/>
    <xf numFmtId="0" fontId="20" fillId="3" borderId="11" xfId="0" quotePrefix="1" applyFont="1" applyFill="1" applyBorder="1" applyAlignment="1" applyProtection="1">
      <alignment wrapText="1"/>
      <protection hidden="1"/>
    </xf>
    <xf numFmtId="165" fontId="19" fillId="0" borderId="11" xfId="0" quotePrefix="1" applyNumberFormat="1" applyFont="1" applyFill="1" applyBorder="1" applyAlignment="1" applyProtection="1">
      <alignment wrapText="1"/>
      <protection hidden="1"/>
    </xf>
    <xf numFmtId="0" fontId="0" fillId="0" borderId="6" xfId="0" applyBorder="1" applyProtection="1">
      <protection hidden="1"/>
    </xf>
    <xf numFmtId="0" fontId="20" fillId="0" borderId="13" xfId="0" applyFont="1" applyBorder="1" applyProtection="1">
      <protection hidden="1"/>
    </xf>
    <xf numFmtId="0" fontId="15" fillId="0" borderId="14" xfId="0" applyFont="1" applyBorder="1" applyProtection="1">
      <protection hidden="1"/>
    </xf>
    <xf numFmtId="165" fontId="20" fillId="0" borderId="11" xfId="1" applyNumberFormat="1" applyFont="1" applyBorder="1" applyProtection="1">
      <protection hidden="1"/>
    </xf>
    <xf numFmtId="165" fontId="15" fillId="0" borderId="11" xfId="0" applyNumberFormat="1" applyFont="1" applyBorder="1" applyAlignment="1" applyProtection="1">
      <alignment horizontal="left"/>
      <protection hidden="1"/>
    </xf>
    <xf numFmtId="9" fontId="20" fillId="0" borderId="11" xfId="3" applyFont="1" applyBorder="1" applyProtection="1">
      <protection hidden="1"/>
    </xf>
    <xf numFmtId="0" fontId="15" fillId="6" borderId="11" xfId="0" applyNumberFormat="1" applyFont="1" applyFill="1" applyBorder="1" applyAlignment="1" applyProtection="1">
      <alignment horizontal="right"/>
      <protection locked="0" hidden="1"/>
    </xf>
    <xf numFmtId="0" fontId="19" fillId="0" borderId="13" xfId="0" applyFont="1" applyBorder="1" applyProtection="1">
      <protection hidden="1"/>
    </xf>
    <xf numFmtId="0" fontId="21" fillId="0" borderId="14" xfId="0" applyFont="1" applyBorder="1" applyProtection="1">
      <protection hidden="1"/>
    </xf>
    <xf numFmtId="165" fontId="19" fillId="0" borderId="11" xfId="1" applyNumberFormat="1" applyFont="1" applyBorder="1" applyProtection="1">
      <protection hidden="1"/>
    </xf>
    <xf numFmtId="0" fontId="19" fillId="0" borderId="0" xfId="0" applyFont="1" applyBorder="1" applyProtection="1">
      <protection hidden="1"/>
    </xf>
    <xf numFmtId="0" fontId="21" fillId="0" borderId="0" xfId="0" applyFont="1" applyBorder="1" applyProtection="1">
      <protection hidden="1"/>
    </xf>
    <xf numFmtId="165" fontId="19" fillId="0" borderId="0" xfId="1" applyNumberFormat="1" applyFont="1" applyBorder="1" applyProtection="1">
      <protection hidden="1"/>
    </xf>
    <xf numFmtId="0" fontId="0" fillId="0" borderId="0" xfId="0" applyBorder="1" applyProtection="1">
      <protection hidden="1"/>
    </xf>
    <xf numFmtId="2" fontId="0" fillId="0" borderId="0" xfId="0" applyNumberFormat="1" applyBorder="1" applyProtection="1">
      <protection hidden="1"/>
    </xf>
    <xf numFmtId="0" fontId="0" fillId="0" borderId="6" xfId="0" applyBorder="1"/>
    <xf numFmtId="0" fontId="0" fillId="0" borderId="0" xfId="0" applyBorder="1"/>
    <xf numFmtId="0" fontId="0" fillId="0" borderId="12" xfId="0" applyBorder="1"/>
    <xf numFmtId="0" fontId="0" fillId="0" borderId="15" xfId="0" applyBorder="1"/>
    <xf numFmtId="0" fontId="0" fillId="0" borderId="3" xfId="0" applyBorder="1"/>
    <xf numFmtId="0" fontId="0" fillId="0" borderId="16" xfId="0" applyBorder="1"/>
    <xf numFmtId="0" fontId="9" fillId="0" borderId="0" xfId="0" applyFont="1" applyFill="1" applyBorder="1" applyAlignment="1">
      <alignment horizontal="center"/>
    </xf>
    <xf numFmtId="0" fontId="0" fillId="0" borderId="0" xfId="0" applyFill="1" applyBorder="1"/>
    <xf numFmtId="0" fontId="0" fillId="0" borderId="4" xfId="0" applyBorder="1"/>
    <xf numFmtId="164" fontId="4" fillId="2" borderId="0" xfId="0" applyNumberFormat="1" applyFont="1" applyFill="1" applyAlignment="1">
      <alignment horizontal="center"/>
    </xf>
    <xf numFmtId="0" fontId="9" fillId="0" borderId="0" xfId="0" applyFont="1" applyAlignment="1">
      <alignment horizontal="center"/>
    </xf>
    <xf numFmtId="0" fontId="16" fillId="0" borderId="0" xfId="0" applyFont="1" applyFill="1" applyBorder="1" applyAlignment="1">
      <alignment horizontal="center"/>
    </xf>
    <xf numFmtId="0" fontId="17" fillId="0" borderId="0" xfId="0" applyFont="1" applyFill="1" applyBorder="1" applyAlignment="1">
      <alignment horizontal="center"/>
    </xf>
    <xf numFmtId="164" fontId="18" fillId="0" borderId="0" xfId="0" applyNumberFormat="1" applyFont="1" applyFill="1" applyBorder="1" applyAlignment="1">
      <alignment horizontal="center"/>
    </xf>
    <xf numFmtId="165" fontId="3" fillId="0" borderId="0" xfId="0" applyNumberFormat="1" applyFont="1" applyFill="1" applyBorder="1" applyAlignment="1">
      <alignment horizontal="center"/>
    </xf>
    <xf numFmtId="0" fontId="3" fillId="0" borderId="0" xfId="0" applyFont="1" applyFill="1" applyBorder="1" applyAlignment="1">
      <alignment horizontal="center"/>
    </xf>
    <xf numFmtId="164" fontId="12" fillId="0" borderId="0" xfId="0" applyNumberFormat="1" applyFont="1" applyFill="1" applyBorder="1"/>
    <xf numFmtId="0" fontId="4" fillId="0" borderId="0" xfId="0" applyNumberFormat="1" applyFont="1" applyFill="1" applyBorder="1" applyAlignment="1">
      <alignment horizontal="center"/>
    </xf>
    <xf numFmtId="44" fontId="11" fillId="0" borderId="0" xfId="2" applyFont="1" applyFill="1" applyBorder="1" applyAlignment="1">
      <alignment horizontal="center"/>
    </xf>
    <xf numFmtId="44" fontId="7" fillId="0" borderId="0" xfId="2" applyFont="1" applyFill="1" applyBorder="1" applyAlignment="1">
      <alignment horizontal="center"/>
    </xf>
    <xf numFmtId="164" fontId="9" fillId="0" borderId="0" xfId="0" applyNumberFormat="1" applyFont="1" applyFill="1" applyBorder="1"/>
    <xf numFmtId="0" fontId="5" fillId="0" borderId="0" xfId="0" applyNumberFormat="1" applyFont="1" applyFill="1" applyBorder="1" applyAlignment="1">
      <alignment horizontal="center"/>
    </xf>
    <xf numFmtId="0" fontId="8" fillId="0" borderId="0" xfId="0" applyFont="1" applyFill="1" applyBorder="1" applyAlignment="1">
      <alignment horizontal="center"/>
    </xf>
    <xf numFmtId="165" fontId="0" fillId="0" borderId="0" xfId="0" applyNumberFormat="1" applyFill="1" applyBorder="1"/>
    <xf numFmtId="44" fontId="0" fillId="0" borderId="0" xfId="2" applyFont="1" applyFill="1" applyBorder="1"/>
    <xf numFmtId="166" fontId="10" fillId="0" borderId="0" xfId="0" applyNumberFormat="1" applyFont="1" applyFill="1" applyBorder="1"/>
    <xf numFmtId="44" fontId="9" fillId="0" borderId="0" xfId="0" applyNumberFormat="1" applyFont="1" applyFill="1" applyBorder="1" applyAlignment="1">
      <alignment horizontal="center"/>
    </xf>
    <xf numFmtId="165" fontId="17" fillId="0" borderId="0" xfId="0" applyNumberFormat="1" applyFont="1" applyFill="1" applyBorder="1"/>
    <xf numFmtId="166" fontId="8" fillId="0" borderId="0" xfId="0" applyNumberFormat="1" applyFont="1" applyFill="1" applyBorder="1"/>
    <xf numFmtId="0" fontId="0" fillId="0" borderId="19" xfId="0" applyBorder="1"/>
    <xf numFmtId="4" fontId="20" fillId="0" borderId="11" xfId="0" quotePrefix="1" applyNumberFormat="1" applyFont="1" applyFill="1" applyBorder="1" applyAlignment="1" applyProtection="1">
      <alignment wrapText="1"/>
      <protection hidden="1"/>
    </xf>
    <xf numFmtId="167" fontId="0" fillId="0" borderId="0" xfId="0" applyNumberFormat="1" applyFill="1" applyBorder="1"/>
    <xf numFmtId="44" fontId="23" fillId="0" borderId="12" xfId="2" applyNumberFormat="1" applyFont="1" applyBorder="1" applyProtection="1">
      <protection hidden="1"/>
    </xf>
    <xf numFmtId="164" fontId="4" fillId="2" borderId="0" xfId="0" applyNumberFormat="1" applyFont="1" applyFill="1" applyAlignment="1">
      <alignment horizontal="center"/>
    </xf>
    <xf numFmtId="0" fontId="9" fillId="0" borderId="0" xfId="0" applyFont="1" applyAlignment="1">
      <alignment horizontal="center"/>
    </xf>
    <xf numFmtId="0" fontId="15" fillId="0" borderId="17" xfId="0" applyFont="1" applyBorder="1" applyProtection="1">
      <protection hidden="1"/>
    </xf>
    <xf numFmtId="165" fontId="21" fillId="0" borderId="17" xfId="0" applyNumberFormat="1" applyFont="1" applyBorder="1" applyAlignment="1" applyProtection="1">
      <alignment horizontal="right"/>
      <protection hidden="1"/>
    </xf>
    <xf numFmtId="165" fontId="0" fillId="0" borderId="17" xfId="0" applyNumberFormat="1" applyBorder="1" applyProtection="1">
      <protection hidden="1"/>
    </xf>
    <xf numFmtId="0" fontId="0" fillId="0" borderId="17" xfId="0" applyBorder="1" applyProtection="1">
      <protection hidden="1"/>
    </xf>
    <xf numFmtId="0" fontId="14" fillId="0" borderId="5" xfId="0" applyFont="1" applyFill="1" applyBorder="1" applyProtection="1">
      <protection hidden="1"/>
    </xf>
    <xf numFmtId="0" fontId="15" fillId="0" borderId="1" xfId="0" applyFont="1" applyBorder="1" applyProtection="1">
      <protection hidden="1"/>
    </xf>
    <xf numFmtId="0" fontId="15" fillId="0" borderId="2" xfId="0" applyFont="1" applyBorder="1" applyProtection="1">
      <protection hidden="1"/>
    </xf>
    <xf numFmtId="44" fontId="23" fillId="0" borderId="19" xfId="2" applyNumberFormat="1" applyFont="1" applyBorder="1" applyProtection="1">
      <protection hidden="1"/>
    </xf>
    <xf numFmtId="2" fontId="15" fillId="0" borderId="4" xfId="0" applyNumberFormat="1" applyFont="1" applyBorder="1" applyProtection="1">
      <protection hidden="1"/>
    </xf>
    <xf numFmtId="0" fontId="15" fillId="0" borderId="20" xfId="0" applyFont="1" applyBorder="1" applyProtection="1">
      <protection hidden="1"/>
    </xf>
    <xf numFmtId="0" fontId="15" fillId="0" borderId="19" xfId="0" applyFont="1" applyBorder="1" applyProtection="1">
      <protection hidden="1"/>
    </xf>
    <xf numFmtId="0" fontId="15" fillId="0" borderId="12" xfId="0" applyFont="1" applyBorder="1" applyProtection="1">
      <protection hidden="1"/>
    </xf>
    <xf numFmtId="0" fontId="19" fillId="5" borderId="21" xfId="0" applyFont="1" applyFill="1" applyBorder="1" applyAlignment="1" applyProtection="1">
      <alignment horizontal="center" vertical="center" wrapText="1"/>
      <protection hidden="1"/>
    </xf>
    <xf numFmtId="165" fontId="20" fillId="0" borderId="21" xfId="0" applyNumberFormat="1" applyFont="1" applyBorder="1" applyProtection="1">
      <protection hidden="1"/>
    </xf>
    <xf numFmtId="165" fontId="19" fillId="4" borderId="21" xfId="0" applyNumberFormat="1" applyFont="1" applyFill="1" applyBorder="1" applyProtection="1">
      <protection hidden="1"/>
    </xf>
    <xf numFmtId="165" fontId="19" fillId="0" borderId="12" xfId="0" applyNumberFormat="1" applyFont="1" applyBorder="1" applyProtection="1">
      <protection hidden="1"/>
    </xf>
    <xf numFmtId="165" fontId="20" fillId="0" borderId="12" xfId="0" applyNumberFormat="1" applyFont="1" applyBorder="1" applyProtection="1">
      <protection hidden="1"/>
    </xf>
    <xf numFmtId="165" fontId="15" fillId="0" borderId="12" xfId="0" applyNumberFormat="1" applyFont="1" applyBorder="1" applyProtection="1">
      <protection hidden="1"/>
    </xf>
    <xf numFmtId="165" fontId="19" fillId="0" borderId="21" xfId="0" applyNumberFormat="1" applyFont="1" applyBorder="1" applyProtection="1">
      <protection hidden="1"/>
    </xf>
    <xf numFmtId="0" fontId="0" fillId="0" borderId="6" xfId="0" applyBorder="1" applyAlignment="1" applyProtection="1">
      <alignment horizontal="center"/>
      <protection hidden="1"/>
    </xf>
    <xf numFmtId="0" fontId="0" fillId="0" borderId="3" xfId="0" applyBorder="1" applyProtection="1">
      <protection hidden="1"/>
    </xf>
    <xf numFmtId="0" fontId="0" fillId="0" borderId="22" xfId="0" applyBorder="1" applyProtection="1">
      <protection hidden="1"/>
    </xf>
    <xf numFmtId="0" fontId="0" fillId="0" borderId="16" xfId="0" applyBorder="1" applyProtection="1">
      <protection hidden="1"/>
    </xf>
    <xf numFmtId="0" fontId="0" fillId="0" borderId="7" xfId="0" applyBorder="1" applyAlignment="1" applyProtection="1">
      <alignment horizontal="center" wrapText="1"/>
      <protection hidden="1"/>
    </xf>
    <xf numFmtId="165" fontId="19" fillId="0" borderId="14" xfId="0" applyNumberFormat="1" applyFont="1" applyBorder="1" applyAlignment="1" applyProtection="1">
      <alignment horizontal="right"/>
      <protection hidden="1"/>
    </xf>
    <xf numFmtId="168" fontId="20" fillId="0" borderId="11" xfId="0" applyNumberFormat="1" applyFont="1" applyFill="1" applyBorder="1" applyAlignment="1" applyProtection="1">
      <alignment horizontal="right"/>
      <protection hidden="1"/>
    </xf>
    <xf numFmtId="164" fontId="4" fillId="2" borderId="0" xfId="0" applyNumberFormat="1" applyFont="1" applyFill="1" applyAlignment="1">
      <alignment horizontal="center"/>
    </xf>
    <xf numFmtId="165" fontId="19" fillId="0" borderId="13" xfId="0" applyNumberFormat="1" applyFont="1" applyBorder="1" applyAlignment="1" applyProtection="1">
      <alignment horizontal="right"/>
      <protection hidden="1"/>
    </xf>
    <xf numFmtId="165" fontId="19" fillId="0" borderId="14" xfId="0" applyNumberFormat="1" applyFont="1" applyBorder="1" applyAlignment="1" applyProtection="1">
      <alignment horizontal="right"/>
      <protection hidden="1"/>
    </xf>
    <xf numFmtId="0" fontId="22" fillId="7" borderId="18" xfId="0" applyFont="1" applyFill="1" applyBorder="1" applyAlignment="1">
      <alignment horizontal="center"/>
    </xf>
    <xf numFmtId="0" fontId="22" fillId="7" borderId="4" xfId="0" applyFont="1" applyFill="1" applyBorder="1" applyAlignment="1">
      <alignment horizontal="center"/>
    </xf>
    <xf numFmtId="0" fontId="13" fillId="0" borderId="6" xfId="0" applyFont="1" applyBorder="1" applyAlignment="1" applyProtection="1">
      <protection hidden="1"/>
    </xf>
    <xf numFmtId="10" fontId="2" fillId="0" borderId="0" xfId="0" applyNumberFormat="1" applyFont="1" applyBorder="1" applyProtection="1">
      <protection hidden="1"/>
    </xf>
    <xf numFmtId="0" fontId="3" fillId="0" borderId="0" xfId="0" applyFont="1" applyBorder="1" applyProtection="1">
      <protection hidden="1"/>
    </xf>
    <xf numFmtId="0" fontId="2" fillId="0" borderId="6" xfId="0" applyFont="1" applyBorder="1" applyAlignment="1" applyProtection="1">
      <protection hidden="1"/>
    </xf>
    <xf numFmtId="0" fontId="6" fillId="0" borderId="10" xfId="0" applyFont="1" applyBorder="1" applyAlignment="1" applyProtection="1">
      <alignment horizontal="center" vertical="center" wrapText="1"/>
      <protection hidden="1"/>
    </xf>
    <xf numFmtId="165" fontId="21" fillId="0" borderId="11" xfId="0" applyNumberFormat="1" applyFont="1" applyBorder="1" applyAlignment="1" applyProtection="1">
      <alignment horizontal="left"/>
      <protection locked="0" hidden="1"/>
    </xf>
  </cellXfs>
  <cellStyles count="6">
    <cellStyle name="Coma" xfId="1" builtinId="3"/>
    <cellStyle name="Moneda" xfId="2" builtinId="4"/>
    <cellStyle name="Normal" xfId="0" builtinId="0"/>
    <cellStyle name="Normal 2" xfId="5"/>
    <cellStyle name="Normal 3" xfId="4"/>
    <cellStyle name="Percentatge" xfId="3" builtinId="5"/>
  </cellStyles>
  <dxfs count="0"/>
  <tableStyles count="0" defaultTableStyle="TableStyleMedium2" defaultPivotStyle="PivotStyleLight16"/>
  <colors>
    <mruColors>
      <color rgb="FFFFFF99"/>
      <color rgb="FFFFCCFF"/>
      <color rgb="FF66FF99"/>
      <color rgb="FFA2FEA2"/>
      <color rgb="FFFF99FF"/>
      <color rgb="FF3399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41</xdr:row>
      <xdr:rowOff>0</xdr:rowOff>
    </xdr:from>
    <xdr:to>
      <xdr:col>6</xdr:col>
      <xdr:colOff>1711138</xdr:colOff>
      <xdr:row>91</xdr:row>
      <xdr:rowOff>30211</xdr:rowOff>
    </xdr:to>
    <xdr:pic>
      <xdr:nvPicPr>
        <xdr:cNvPr id="5" name="Imatge 4"/>
        <xdr:cNvPicPr>
          <a:picLocks noChangeAspect="1"/>
        </xdr:cNvPicPr>
      </xdr:nvPicPr>
      <xdr:blipFill>
        <a:blip xmlns:r="http://schemas.openxmlformats.org/officeDocument/2006/relationships" r:embed="rId1"/>
        <a:stretch>
          <a:fillRect/>
        </a:stretch>
      </xdr:blipFill>
      <xdr:spPr>
        <a:xfrm>
          <a:off x="740833" y="8868833"/>
          <a:ext cx="8773749" cy="9202434"/>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107"/>
  <sheetViews>
    <sheetView tabSelected="1" zoomScale="110" zoomScaleNormal="110" workbookViewId="0">
      <selection activeCell="G12" sqref="G12"/>
    </sheetView>
  </sheetViews>
  <sheetFormatPr defaultColWidth="10.5703125" defaultRowHeight="15" x14ac:dyDescent="0.25"/>
  <cols>
    <col min="2" max="2" width="50.140625" customWidth="1"/>
    <col min="4" max="4" width="11.42578125" bestFit="1" customWidth="1"/>
    <col min="5" max="5" width="12.85546875" bestFit="1" customWidth="1"/>
    <col min="6" max="6" width="16.140625" bestFit="1" customWidth="1"/>
    <col min="7" max="7" width="26.28515625" bestFit="1" customWidth="1"/>
    <col min="8" max="8" width="12.85546875" customWidth="1"/>
    <col min="9" max="9" width="15.5703125" customWidth="1"/>
    <col min="10" max="10" width="12.28515625" customWidth="1"/>
    <col min="11" max="11" width="13.5703125" customWidth="1"/>
    <col min="12" max="12" width="15.28515625" bestFit="1" customWidth="1"/>
    <col min="13" max="13" width="17.5703125" customWidth="1"/>
    <col min="14" max="14" width="12.140625" bestFit="1" customWidth="1"/>
    <col min="15" max="15" width="12.140625" style="6" bestFit="1" customWidth="1"/>
    <col min="16" max="16" width="14.28515625" bestFit="1" customWidth="1"/>
    <col min="17" max="17" width="16.140625" bestFit="1" customWidth="1"/>
    <col min="18" max="18" width="15.42578125" bestFit="1" customWidth="1"/>
  </cols>
  <sheetData>
    <row r="1" spans="1:17" ht="15.75" thickBot="1" x14ac:dyDescent="0.3">
      <c r="A1" s="110"/>
      <c r="B1" s="110"/>
      <c r="C1" s="110"/>
      <c r="D1" s="110"/>
      <c r="E1" s="110"/>
      <c r="F1" s="110"/>
      <c r="G1" s="110"/>
      <c r="H1" s="110"/>
      <c r="I1" s="2"/>
      <c r="J1" s="2"/>
      <c r="K1" s="4"/>
    </row>
    <row r="2" spans="1:17" ht="18" customHeight="1" x14ac:dyDescent="0.3">
      <c r="A2" s="2"/>
      <c r="B2" s="113" t="s">
        <v>20</v>
      </c>
      <c r="C2" s="114"/>
      <c r="D2" s="114"/>
      <c r="E2" s="114"/>
      <c r="F2" s="114"/>
      <c r="G2" s="114"/>
      <c r="H2" s="114"/>
      <c r="I2" s="78"/>
      <c r="J2" s="2"/>
    </row>
    <row r="3" spans="1:17" ht="18" x14ac:dyDescent="0.25">
      <c r="A3" s="2"/>
      <c r="B3" s="115"/>
      <c r="C3" s="116"/>
      <c r="D3" s="47"/>
      <c r="E3" s="47"/>
      <c r="F3" s="47"/>
      <c r="G3" s="117"/>
      <c r="H3" s="47"/>
      <c r="I3" s="9"/>
      <c r="J3" s="2"/>
      <c r="K3" s="56"/>
      <c r="L3" s="56"/>
      <c r="M3" s="56"/>
      <c r="N3" s="56"/>
      <c r="O3" s="55"/>
    </row>
    <row r="4" spans="1:17" ht="18.75" thickBot="1" x14ac:dyDescent="0.3">
      <c r="A4" s="2"/>
      <c r="B4" s="118"/>
      <c r="C4" s="116"/>
      <c r="D4" s="47"/>
      <c r="E4" s="47"/>
      <c r="F4" s="47"/>
      <c r="G4" s="117"/>
      <c r="H4" s="47"/>
      <c r="I4" s="9"/>
      <c r="J4" s="2"/>
      <c r="K4" s="56"/>
      <c r="L4" s="56"/>
      <c r="M4" s="15"/>
      <c r="N4" s="56"/>
      <c r="O4" s="55"/>
    </row>
    <row r="5" spans="1:17" ht="27" thickBot="1" x14ac:dyDescent="0.45">
      <c r="A5" s="2"/>
      <c r="B5" s="88" t="s">
        <v>25</v>
      </c>
      <c r="C5" s="89"/>
      <c r="D5" s="89"/>
      <c r="E5" s="90"/>
      <c r="F5" s="92"/>
      <c r="G5" s="93"/>
      <c r="H5" s="94"/>
      <c r="I5" s="9"/>
      <c r="J5" s="2"/>
      <c r="K5" s="56"/>
      <c r="L5" s="60"/>
      <c r="M5" s="61"/>
      <c r="N5" s="56"/>
      <c r="O5" s="55"/>
    </row>
    <row r="6" spans="1:17" x14ac:dyDescent="0.25">
      <c r="A6" s="2"/>
      <c r="B6" s="10"/>
      <c r="C6" s="7"/>
      <c r="D6" s="7"/>
      <c r="E6" s="7"/>
      <c r="F6" s="8"/>
      <c r="G6" s="84"/>
      <c r="H6" s="95"/>
      <c r="I6" s="9"/>
      <c r="J6" s="2"/>
      <c r="K6" s="56"/>
      <c r="L6" s="15"/>
      <c r="M6" s="62"/>
      <c r="N6" s="56"/>
      <c r="O6" s="55"/>
    </row>
    <row r="7" spans="1:17" ht="24" x14ac:dyDescent="0.25">
      <c r="A7" s="2"/>
      <c r="B7" s="11" t="s">
        <v>2</v>
      </c>
      <c r="C7" s="12" t="s">
        <v>3</v>
      </c>
      <c r="D7" s="13" t="s">
        <v>4</v>
      </c>
      <c r="E7" s="13" t="s">
        <v>5</v>
      </c>
      <c r="F7" s="14" t="s">
        <v>6</v>
      </c>
      <c r="G7" s="13" t="s">
        <v>24</v>
      </c>
      <c r="H7" s="96" t="s">
        <v>23</v>
      </c>
      <c r="I7" s="9"/>
      <c r="J7" s="2"/>
      <c r="K7" s="56"/>
      <c r="L7" s="63"/>
      <c r="M7" s="62"/>
      <c r="N7" s="15"/>
      <c r="O7" s="55"/>
      <c r="P7" s="15"/>
    </row>
    <row r="8" spans="1:17" x14ac:dyDescent="0.25">
      <c r="A8" s="2"/>
      <c r="B8" s="16" t="s">
        <v>0</v>
      </c>
      <c r="C8" s="17" t="s">
        <v>7</v>
      </c>
      <c r="D8" s="17">
        <v>1</v>
      </c>
      <c r="E8" s="109" t="s">
        <v>28</v>
      </c>
      <c r="F8" s="109" t="str">
        <f>E8</f>
        <v>605,097,85 €</v>
      </c>
      <c r="G8" s="18"/>
      <c r="H8" s="97">
        <f>SUM(D8*G8)</f>
        <v>0</v>
      </c>
      <c r="I8" s="9"/>
      <c r="J8" s="2"/>
      <c r="K8" s="56"/>
      <c r="L8" s="64"/>
      <c r="M8" s="65"/>
      <c r="N8" s="66"/>
      <c r="O8" s="67"/>
      <c r="P8" s="20"/>
      <c r="Q8" s="1"/>
    </row>
    <row r="9" spans="1:17" x14ac:dyDescent="0.25">
      <c r="A9" s="2"/>
      <c r="B9" s="21"/>
      <c r="C9" s="22"/>
      <c r="D9" s="111" t="s">
        <v>8</v>
      </c>
      <c r="E9" s="112"/>
      <c r="F9" s="108" t="str">
        <f>F8</f>
        <v>605,097,85 €</v>
      </c>
      <c r="G9" s="24" t="s">
        <v>22</v>
      </c>
      <c r="H9" s="98">
        <f>H8</f>
        <v>0</v>
      </c>
      <c r="I9" s="9"/>
      <c r="J9" s="2"/>
      <c r="K9" s="56"/>
      <c r="L9" s="15"/>
      <c r="M9" s="56"/>
      <c r="N9" s="66"/>
      <c r="O9" s="55"/>
      <c r="Q9" s="5"/>
    </row>
    <row r="10" spans="1:17" x14ac:dyDescent="0.25">
      <c r="A10" s="2"/>
      <c r="B10" s="21"/>
      <c r="C10" s="22"/>
      <c r="D10" s="25"/>
      <c r="E10" s="25"/>
      <c r="F10" s="26"/>
      <c r="G10" s="85"/>
      <c r="H10" s="99"/>
      <c r="I10" s="9"/>
      <c r="J10" s="2"/>
      <c r="K10" s="56"/>
      <c r="L10" s="68"/>
      <c r="M10" s="69"/>
      <c r="N10" s="70"/>
      <c r="O10" s="55"/>
      <c r="Q10" s="5"/>
    </row>
    <row r="11" spans="1:17" x14ac:dyDescent="0.25">
      <c r="A11" s="2"/>
      <c r="B11" s="27" t="s">
        <v>1</v>
      </c>
      <c r="C11" s="22"/>
      <c r="D11" s="28"/>
      <c r="E11" s="28"/>
      <c r="F11" s="29"/>
      <c r="G11" s="86"/>
      <c r="H11" s="100"/>
      <c r="I11" s="9"/>
      <c r="J11" s="2"/>
      <c r="K11" s="56"/>
      <c r="L11" s="56"/>
      <c r="M11" s="56"/>
      <c r="N11" s="71"/>
      <c r="O11" s="55"/>
      <c r="Q11" s="31"/>
    </row>
    <row r="12" spans="1:17" ht="24" customHeight="1" x14ac:dyDescent="0.25">
      <c r="A12" s="2"/>
      <c r="B12" s="119" t="s">
        <v>16</v>
      </c>
      <c r="C12" s="32" t="s">
        <v>9</v>
      </c>
      <c r="D12" s="79">
        <v>880</v>
      </c>
      <c r="E12" s="33">
        <v>58.8</v>
      </c>
      <c r="F12" s="19">
        <f>D12*E12</f>
        <v>51744</v>
      </c>
      <c r="G12" s="18"/>
      <c r="H12" s="97">
        <f>SUM(D12*G12)</f>
        <v>0</v>
      </c>
      <c r="I12" s="81"/>
      <c r="J12" s="2"/>
      <c r="K12" s="80"/>
      <c r="L12" s="72"/>
      <c r="M12" s="73"/>
      <c r="N12" s="74"/>
      <c r="O12" s="75"/>
    </row>
    <row r="13" spans="1:17" ht="24.75" x14ac:dyDescent="0.25">
      <c r="A13" s="2"/>
      <c r="B13" s="119" t="s">
        <v>17</v>
      </c>
      <c r="C13" s="32" t="s">
        <v>9</v>
      </c>
      <c r="D13" s="79">
        <v>3097.6</v>
      </c>
      <c r="E13" s="33">
        <v>47.05</v>
      </c>
      <c r="F13" s="19">
        <f t="shared" ref="F13:F18" si="0">D13*E13</f>
        <v>145742.07999999999</v>
      </c>
      <c r="G13" s="18"/>
      <c r="H13" s="97">
        <f>SUM(D13*G13)</f>
        <v>0</v>
      </c>
      <c r="I13" s="81"/>
      <c r="J13" s="2"/>
      <c r="K13" s="80"/>
      <c r="L13" s="72"/>
      <c r="M13" s="73"/>
      <c r="N13" s="74"/>
      <c r="O13" s="75"/>
    </row>
    <row r="14" spans="1:17" ht="21" customHeight="1" thickBot="1" x14ac:dyDescent="0.3">
      <c r="A14" s="2"/>
      <c r="B14" s="119" t="s">
        <v>29</v>
      </c>
      <c r="C14" s="32" t="s">
        <v>9</v>
      </c>
      <c r="D14" s="79">
        <v>8800</v>
      </c>
      <c r="E14" s="33">
        <v>41.27</v>
      </c>
      <c r="F14" s="19">
        <f t="shared" si="0"/>
        <v>363176</v>
      </c>
      <c r="G14" s="18"/>
      <c r="H14" s="97">
        <f>SUM(D14*G14)</f>
        <v>0</v>
      </c>
      <c r="I14" s="81"/>
      <c r="J14" s="2"/>
      <c r="K14" s="80"/>
      <c r="L14" s="72"/>
      <c r="M14" s="73"/>
      <c r="N14" s="74"/>
      <c r="O14" s="75"/>
    </row>
    <row r="15" spans="1:17" ht="24.75" x14ac:dyDescent="0.25">
      <c r="A15" s="58"/>
      <c r="B15" s="119" t="s">
        <v>30</v>
      </c>
      <c r="C15" s="32" t="s">
        <v>9</v>
      </c>
      <c r="D15" s="79">
        <v>1548.8</v>
      </c>
      <c r="E15" s="33">
        <v>45.4</v>
      </c>
      <c r="F15" s="19">
        <f t="shared" si="0"/>
        <v>70315.51999999999</v>
      </c>
      <c r="G15" s="18"/>
      <c r="H15" s="97">
        <f>SUM(D15*G15)</f>
        <v>0</v>
      </c>
      <c r="I15" s="91"/>
      <c r="J15" s="58"/>
      <c r="K15" s="80"/>
      <c r="L15" s="72"/>
      <c r="M15" s="73"/>
      <c r="N15" s="74"/>
      <c r="O15" s="75"/>
    </row>
    <row r="16" spans="1:17" ht="24.75" x14ac:dyDescent="0.25">
      <c r="A16" s="58"/>
      <c r="B16" s="119" t="s">
        <v>31</v>
      </c>
      <c r="C16" s="32" t="s">
        <v>9</v>
      </c>
      <c r="D16" s="79">
        <v>1548.8</v>
      </c>
      <c r="E16" s="33">
        <v>47.05</v>
      </c>
      <c r="F16" s="19">
        <f t="shared" si="0"/>
        <v>72871.039999999994</v>
      </c>
      <c r="G16" s="18"/>
      <c r="H16" s="97">
        <f>SUM(D16*G16)</f>
        <v>0</v>
      </c>
      <c r="I16" s="81"/>
      <c r="J16" s="58"/>
      <c r="K16" s="80"/>
      <c r="L16" s="72"/>
      <c r="M16" s="73"/>
      <c r="N16" s="74"/>
      <c r="O16" s="75"/>
    </row>
    <row r="17" spans="1:16" ht="24.75" x14ac:dyDescent="0.25">
      <c r="A17" s="2"/>
      <c r="B17" s="119" t="s">
        <v>19</v>
      </c>
      <c r="C17" s="32" t="s">
        <v>9</v>
      </c>
      <c r="D17" s="79">
        <v>3097.6</v>
      </c>
      <c r="E17" s="33">
        <v>58.8</v>
      </c>
      <c r="F17" s="19">
        <f t="shared" si="0"/>
        <v>182138.87999999998</v>
      </c>
      <c r="G17" s="18"/>
      <c r="H17" s="97">
        <f>SUM(D17*G17)</f>
        <v>0</v>
      </c>
      <c r="I17" s="81"/>
      <c r="J17" s="2"/>
      <c r="K17" s="80"/>
      <c r="L17" s="72"/>
      <c r="M17" s="73"/>
      <c r="N17" s="74"/>
      <c r="O17" s="75"/>
    </row>
    <row r="18" spans="1:16" ht="24.75" x14ac:dyDescent="0.25">
      <c r="A18" s="2"/>
      <c r="B18" s="119" t="s">
        <v>18</v>
      </c>
      <c r="C18" s="32" t="s">
        <v>9</v>
      </c>
      <c r="D18" s="79">
        <v>3097.6</v>
      </c>
      <c r="E18" s="33">
        <v>58.8</v>
      </c>
      <c r="F18" s="19">
        <f t="shared" si="0"/>
        <v>182138.87999999998</v>
      </c>
      <c r="G18" s="18"/>
      <c r="H18" s="97">
        <f>SUM(D18*G18)</f>
        <v>0</v>
      </c>
      <c r="I18" s="81"/>
      <c r="J18" s="2"/>
      <c r="K18" s="80"/>
      <c r="L18" s="72"/>
      <c r="M18" s="73"/>
      <c r="N18" s="74"/>
      <c r="O18" s="75"/>
    </row>
    <row r="19" spans="1:16" x14ac:dyDescent="0.25">
      <c r="A19" s="2"/>
      <c r="B19" s="21"/>
      <c r="C19" s="22"/>
      <c r="D19" s="111" t="s">
        <v>10</v>
      </c>
      <c r="E19" s="112"/>
      <c r="F19" s="23">
        <f>SUM(F12:F18)</f>
        <v>1068126.3999999999</v>
      </c>
      <c r="G19" s="24" t="s">
        <v>21</v>
      </c>
      <c r="H19" s="98">
        <f>SUM(H12:H18)</f>
        <v>0</v>
      </c>
      <c r="I19" s="9"/>
      <c r="J19" s="2"/>
      <c r="K19" s="56"/>
      <c r="L19" s="72"/>
      <c r="M19" s="73"/>
      <c r="N19" s="74"/>
      <c r="O19" s="75"/>
    </row>
    <row r="20" spans="1:16" x14ac:dyDescent="0.25">
      <c r="A20" s="2"/>
      <c r="B20" s="21"/>
      <c r="C20" s="22"/>
      <c r="D20" s="25"/>
      <c r="E20" s="25"/>
      <c r="F20" s="26"/>
      <c r="G20" s="85"/>
      <c r="H20" s="99"/>
      <c r="I20" s="9"/>
      <c r="J20" s="2"/>
      <c r="K20" s="56"/>
      <c r="L20" s="56"/>
      <c r="M20" s="76"/>
      <c r="N20" s="77"/>
      <c r="O20" s="55"/>
      <c r="P20" s="50"/>
    </row>
    <row r="21" spans="1:16" x14ac:dyDescent="0.25">
      <c r="A21" s="2"/>
      <c r="B21" s="27"/>
      <c r="C21" s="22"/>
      <c r="D21" s="28"/>
      <c r="E21" s="28"/>
      <c r="F21" s="30"/>
      <c r="G21" s="86"/>
      <c r="H21" s="100"/>
      <c r="I21" s="9"/>
      <c r="J21" s="2"/>
      <c r="K21" s="56"/>
      <c r="L21" s="56"/>
      <c r="M21" s="56"/>
      <c r="N21" s="56"/>
      <c r="O21" s="55"/>
      <c r="P21" s="50"/>
    </row>
    <row r="22" spans="1:16" ht="15.75" thickBot="1" x14ac:dyDescent="0.3">
      <c r="A22" s="2"/>
      <c r="B22" s="34"/>
      <c r="C22" s="7"/>
      <c r="D22" s="28"/>
      <c r="E22" s="28"/>
      <c r="F22" s="8"/>
      <c r="G22" s="84"/>
      <c r="H22" s="101"/>
      <c r="I22" s="9"/>
      <c r="J22" s="2"/>
    </row>
    <row r="23" spans="1:16" x14ac:dyDescent="0.25">
      <c r="A23" s="2"/>
      <c r="B23" s="34"/>
      <c r="C23" s="7"/>
      <c r="D23" s="35" t="s">
        <v>11</v>
      </c>
      <c r="E23" s="36"/>
      <c r="F23" s="37">
        <v>1673224.25</v>
      </c>
      <c r="G23" s="38" t="s">
        <v>12</v>
      </c>
      <c r="H23" s="97">
        <f>IF(OR(H9="",H19=""),"",H9+H19)</f>
        <v>0</v>
      </c>
      <c r="I23" s="9"/>
      <c r="J23" s="2"/>
      <c r="L23" s="57"/>
    </row>
    <row r="24" spans="1:16" x14ac:dyDescent="0.25">
      <c r="A24" s="2"/>
      <c r="B24" s="34"/>
      <c r="C24" s="7"/>
      <c r="D24" s="35" t="s">
        <v>13</v>
      </c>
      <c r="E24" s="39">
        <f>21%</f>
        <v>0.21</v>
      </c>
      <c r="F24" s="37">
        <f>F23*0.21</f>
        <v>351377.09249999997</v>
      </c>
      <c r="G24" s="40"/>
      <c r="H24" s="97" t="str">
        <f>IF(G24="","",H23*G24/100)</f>
        <v/>
      </c>
      <c r="I24" s="9"/>
      <c r="J24" s="2"/>
    </row>
    <row r="25" spans="1:16" x14ac:dyDescent="0.25">
      <c r="A25" s="2"/>
      <c r="B25" s="34"/>
      <c r="C25" s="7"/>
      <c r="D25" s="41" t="s">
        <v>14</v>
      </c>
      <c r="E25" s="42"/>
      <c r="F25" s="43">
        <f>SUM(F23:F24)</f>
        <v>2024601.3425</v>
      </c>
      <c r="G25" s="120" t="s">
        <v>26</v>
      </c>
      <c r="H25" s="102" t="str">
        <f>IF(H24="","",H23+H24)</f>
        <v/>
      </c>
      <c r="I25" s="9"/>
      <c r="J25" s="2"/>
    </row>
    <row r="26" spans="1:16" x14ac:dyDescent="0.25">
      <c r="A26" s="2"/>
      <c r="B26" s="34"/>
      <c r="C26" s="7"/>
      <c r="D26" s="44"/>
      <c r="E26" s="45"/>
      <c r="F26" s="46"/>
      <c r="G26" s="85"/>
      <c r="H26" s="99"/>
      <c r="I26" s="9"/>
      <c r="J26" s="2"/>
    </row>
    <row r="27" spans="1:16" x14ac:dyDescent="0.25">
      <c r="A27" s="2"/>
      <c r="B27" s="103" t="s">
        <v>15</v>
      </c>
      <c r="C27" s="47"/>
      <c r="D27" s="47"/>
      <c r="E27" s="47"/>
      <c r="F27" s="48"/>
      <c r="G27" s="87"/>
      <c r="H27" s="9"/>
      <c r="I27" s="9"/>
      <c r="J27" s="2"/>
    </row>
    <row r="28" spans="1:16" ht="15.75" thickBot="1" x14ac:dyDescent="0.3">
      <c r="A28" s="2"/>
      <c r="B28" s="34"/>
      <c r="C28" s="47"/>
      <c r="D28" s="47"/>
      <c r="E28" s="47"/>
      <c r="F28" s="47"/>
      <c r="G28" s="87"/>
      <c r="H28" s="9"/>
      <c r="I28" s="9"/>
      <c r="J28" s="2"/>
    </row>
    <row r="29" spans="1:16" ht="90.75" thickBot="1" x14ac:dyDescent="0.3">
      <c r="A29" s="82"/>
      <c r="B29" s="107" t="s">
        <v>27</v>
      </c>
      <c r="C29" s="104"/>
      <c r="D29" s="104"/>
      <c r="E29" s="104"/>
      <c r="F29" s="104"/>
      <c r="G29" s="105"/>
      <c r="H29" s="106"/>
      <c r="I29" s="9"/>
      <c r="J29" s="82"/>
      <c r="O29" s="83"/>
    </row>
    <row r="30" spans="1:16" x14ac:dyDescent="0.25">
      <c r="A30" s="82"/>
      <c r="B30" s="34"/>
      <c r="C30" s="47"/>
      <c r="D30" s="47"/>
      <c r="E30" s="47"/>
      <c r="F30" s="47"/>
      <c r="G30" s="47"/>
      <c r="H30" s="47"/>
      <c r="I30" s="9"/>
      <c r="J30" s="82"/>
      <c r="O30" s="83"/>
    </row>
    <row r="31" spans="1:16" x14ac:dyDescent="0.25">
      <c r="A31" s="82"/>
      <c r="B31" s="34"/>
      <c r="C31" s="47"/>
      <c r="D31" s="47"/>
      <c r="E31" s="47"/>
      <c r="F31" s="47"/>
      <c r="G31" s="47"/>
      <c r="H31" s="47"/>
      <c r="I31" s="9"/>
      <c r="J31" s="82"/>
      <c r="O31" s="83"/>
    </row>
    <row r="32" spans="1:16" x14ac:dyDescent="0.25">
      <c r="A32" s="82"/>
      <c r="B32" s="34"/>
      <c r="C32" s="47"/>
      <c r="D32" s="47"/>
      <c r="E32" s="47"/>
      <c r="F32" s="47"/>
      <c r="G32" s="47"/>
      <c r="H32" s="47"/>
      <c r="I32" s="9"/>
      <c r="J32" s="82"/>
      <c r="O32" s="83"/>
    </row>
    <row r="33" spans="1:15" x14ac:dyDescent="0.25">
      <c r="A33" s="2"/>
      <c r="B33" s="49"/>
      <c r="C33" s="50"/>
      <c r="D33" s="50"/>
      <c r="E33" s="50"/>
      <c r="F33" s="50"/>
      <c r="G33" s="50"/>
      <c r="H33" s="50"/>
      <c r="I33" s="51"/>
      <c r="J33" s="2"/>
    </row>
    <row r="34" spans="1:15" ht="15.75" thickBot="1" x14ac:dyDescent="0.3">
      <c r="A34" s="2"/>
      <c r="B34" s="52"/>
      <c r="C34" s="53"/>
      <c r="D34" s="53"/>
      <c r="E34" s="53"/>
      <c r="F34" s="53"/>
      <c r="G34" s="53"/>
      <c r="H34" s="53"/>
      <c r="I34" s="54"/>
      <c r="J34" s="2"/>
    </row>
    <row r="35" spans="1:15" x14ac:dyDescent="0.25">
      <c r="A35" s="110"/>
      <c r="B35" s="110"/>
      <c r="C35" s="110"/>
      <c r="D35" s="110"/>
      <c r="E35" s="110"/>
      <c r="F35" s="110"/>
      <c r="G35" s="110"/>
      <c r="H35" s="110"/>
      <c r="I35" s="2"/>
      <c r="J35" s="2"/>
    </row>
    <row r="38" spans="1:15" x14ac:dyDescent="0.25">
      <c r="O38" s="59"/>
    </row>
    <row r="39" spans="1:15" x14ac:dyDescent="0.25">
      <c r="O39" s="59"/>
    </row>
    <row r="40" spans="1:15" x14ac:dyDescent="0.25">
      <c r="O40" s="59"/>
    </row>
    <row r="41" spans="1:15" x14ac:dyDescent="0.25">
      <c r="O41" s="59"/>
    </row>
    <row r="42" spans="1:15" x14ac:dyDescent="0.25">
      <c r="O42" s="59"/>
    </row>
    <row r="43" spans="1:15" x14ac:dyDescent="0.25">
      <c r="O43" s="59"/>
    </row>
    <row r="44" spans="1:15" x14ac:dyDescent="0.25">
      <c r="O44" s="59"/>
    </row>
    <row r="45" spans="1:15" x14ac:dyDescent="0.25">
      <c r="O45" s="59"/>
    </row>
    <row r="46" spans="1:15" x14ac:dyDescent="0.25">
      <c r="O46" s="59"/>
    </row>
    <row r="47" spans="1:15" x14ac:dyDescent="0.25">
      <c r="O47" s="59"/>
    </row>
    <row r="48" spans="1:15" x14ac:dyDescent="0.25">
      <c r="O48" s="59"/>
    </row>
    <row r="49" spans="5:15" x14ac:dyDescent="0.25">
      <c r="O49" s="59"/>
    </row>
    <row r="50" spans="5:15" x14ac:dyDescent="0.25">
      <c r="O50" s="59"/>
    </row>
    <row r="51" spans="5:15" x14ac:dyDescent="0.25">
      <c r="O51" s="59"/>
    </row>
    <row r="52" spans="5:15" x14ac:dyDescent="0.25">
      <c r="O52" s="59"/>
    </row>
    <row r="53" spans="5:15" x14ac:dyDescent="0.25">
      <c r="O53" s="59"/>
    </row>
    <row r="54" spans="5:15" x14ac:dyDescent="0.25">
      <c r="O54" s="59"/>
    </row>
    <row r="55" spans="5:15" x14ac:dyDescent="0.25">
      <c r="O55" s="59"/>
    </row>
    <row r="56" spans="5:15" x14ac:dyDescent="0.25">
      <c r="O56" s="59"/>
    </row>
    <row r="59" spans="5:15" x14ac:dyDescent="0.25">
      <c r="E59" s="3"/>
      <c r="F59" s="15"/>
      <c r="G59" s="15"/>
      <c r="H59" s="56"/>
    </row>
    <row r="60" spans="5:15" x14ac:dyDescent="0.25">
      <c r="E60" s="3"/>
      <c r="F60" s="15"/>
      <c r="G60" s="15"/>
      <c r="H60" s="56"/>
    </row>
    <row r="61" spans="5:15" x14ac:dyDescent="0.25">
      <c r="E61" s="3"/>
      <c r="F61" s="15"/>
      <c r="G61" s="15"/>
      <c r="H61" s="56"/>
    </row>
    <row r="62" spans="5:15" x14ac:dyDescent="0.25">
      <c r="E62" s="3"/>
      <c r="F62" s="15"/>
      <c r="G62" s="15"/>
      <c r="H62" s="56"/>
    </row>
    <row r="63" spans="5:15" x14ac:dyDescent="0.25">
      <c r="E63" s="3"/>
      <c r="F63" s="15"/>
      <c r="G63" s="15"/>
      <c r="H63" s="56"/>
    </row>
    <row r="64" spans="5:15" x14ac:dyDescent="0.25">
      <c r="E64" s="3"/>
      <c r="F64" s="15"/>
      <c r="G64" s="15"/>
      <c r="H64" s="56"/>
    </row>
    <row r="65" spans="5:8" customFormat="1" x14ac:dyDescent="0.25">
      <c r="E65" s="3"/>
      <c r="F65" s="15"/>
      <c r="G65" s="15"/>
      <c r="H65" s="56"/>
    </row>
    <row r="66" spans="5:8" customFormat="1" x14ac:dyDescent="0.25">
      <c r="E66" s="3"/>
      <c r="F66" s="15"/>
      <c r="G66" s="15"/>
      <c r="H66" s="56"/>
    </row>
    <row r="67" spans="5:8" customFormat="1" x14ac:dyDescent="0.25">
      <c r="E67" s="3"/>
      <c r="F67" s="15"/>
      <c r="G67" s="15"/>
      <c r="H67" s="56"/>
    </row>
    <row r="68" spans="5:8" customFormat="1" x14ac:dyDescent="0.25">
      <c r="E68" s="3"/>
      <c r="F68" s="15"/>
      <c r="G68" s="15"/>
      <c r="H68" s="56"/>
    </row>
    <row r="69" spans="5:8" customFormat="1" x14ac:dyDescent="0.25">
      <c r="E69" s="3"/>
      <c r="F69" s="15"/>
      <c r="G69" s="15"/>
      <c r="H69" s="56"/>
    </row>
    <row r="70" spans="5:8" customFormat="1" x14ac:dyDescent="0.25">
      <c r="E70" s="3"/>
      <c r="F70" s="15"/>
      <c r="G70" s="15"/>
      <c r="H70" s="56"/>
    </row>
    <row r="71" spans="5:8" customFormat="1" x14ac:dyDescent="0.25">
      <c r="E71" s="3"/>
      <c r="F71" s="15"/>
      <c r="G71" s="15"/>
      <c r="H71" s="56"/>
    </row>
    <row r="72" spans="5:8" customFormat="1" x14ac:dyDescent="0.25">
      <c r="E72" s="3"/>
      <c r="F72" s="15"/>
      <c r="G72" s="15"/>
      <c r="H72" s="56"/>
    </row>
    <row r="73" spans="5:8" customFormat="1" x14ac:dyDescent="0.25">
      <c r="E73" s="3"/>
      <c r="F73" s="15"/>
      <c r="G73" s="15"/>
      <c r="H73" s="56"/>
    </row>
    <row r="74" spans="5:8" customFormat="1" x14ac:dyDescent="0.25">
      <c r="E74" s="3"/>
      <c r="F74" s="15"/>
      <c r="G74" s="15"/>
      <c r="H74" s="56"/>
    </row>
    <row r="75" spans="5:8" customFormat="1" x14ac:dyDescent="0.25">
      <c r="E75" s="3"/>
      <c r="F75" s="15"/>
      <c r="G75" s="15"/>
      <c r="H75" s="56"/>
    </row>
    <row r="76" spans="5:8" customFormat="1" x14ac:dyDescent="0.25">
      <c r="E76" s="3"/>
      <c r="F76" s="15"/>
      <c r="G76" s="15"/>
      <c r="H76" s="56"/>
    </row>
    <row r="77" spans="5:8" customFormat="1" x14ac:dyDescent="0.25">
      <c r="E77" s="3"/>
      <c r="F77" s="15"/>
      <c r="G77" s="15"/>
      <c r="H77" s="56"/>
    </row>
    <row r="78" spans="5:8" customFormat="1" x14ac:dyDescent="0.25">
      <c r="E78" s="3"/>
      <c r="F78" s="15"/>
      <c r="G78" s="15"/>
      <c r="H78" s="56"/>
    </row>
    <row r="79" spans="5:8" customFormat="1" x14ac:dyDescent="0.25">
      <c r="E79" s="3"/>
      <c r="F79" s="15"/>
      <c r="G79" s="15"/>
      <c r="H79" s="56"/>
    </row>
    <row r="80" spans="5:8" customFormat="1" x14ac:dyDescent="0.25">
      <c r="E80" s="3"/>
      <c r="F80" s="15"/>
      <c r="G80" s="15"/>
      <c r="H80" s="56"/>
    </row>
    <row r="81" spans="5:8" customFormat="1" x14ac:dyDescent="0.25">
      <c r="E81" s="3"/>
      <c r="F81" s="15"/>
      <c r="G81" s="15"/>
      <c r="H81" s="56"/>
    </row>
    <row r="82" spans="5:8" customFormat="1" x14ac:dyDescent="0.25">
      <c r="E82" s="3"/>
      <c r="F82" s="15"/>
      <c r="G82" s="15"/>
      <c r="H82" s="56"/>
    </row>
    <row r="83" spans="5:8" customFormat="1" x14ac:dyDescent="0.25">
      <c r="E83" s="3"/>
      <c r="F83" s="15"/>
      <c r="G83" s="15"/>
      <c r="H83" s="56"/>
    </row>
    <row r="107" spans="15:15" x14ac:dyDescent="0.25">
      <c r="O107"/>
    </row>
  </sheetData>
  <sheetProtection password="CED6" sheet="1" objects="1" scenarios="1"/>
  <mergeCells count="5">
    <mergeCell ref="A1:H1"/>
    <mergeCell ref="D9:E9"/>
    <mergeCell ref="D19:E19"/>
    <mergeCell ref="A35:H35"/>
    <mergeCell ref="B2:H2"/>
  </mergeCells>
  <pageMargins left="0.25" right="0.25" top="0.75" bottom="0.75" header="0.3" footer="0.3"/>
  <pageSetup paperSize="8" scale="58" orientation="portrait"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ANNEX4</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2022-10-17T10:21:53Z</cp:lastPrinted>
  <dcterms:created xsi:type="dcterms:W3CDTF">2022-09-23T12:37:00Z</dcterms:created>
  <dcterms:modified xsi:type="dcterms:W3CDTF">2023-03-17T11:01:36Z</dcterms:modified>
</cp:coreProperties>
</file>