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0" yWindow="-20" windowWidth="14400" windowHeight="10900"/>
  </bookViews>
  <sheets>
    <sheet name="ANNEX 3bis" sheetId="12" r:id="rId1"/>
  </sheets>
  <externalReferences>
    <externalReference r:id="rId2"/>
  </externalReferences>
  <calcPr calcId="145621"/>
</workbook>
</file>

<file path=xl/calcChain.xml><?xml version="1.0" encoding="utf-8"?>
<calcChain xmlns="http://schemas.openxmlformats.org/spreadsheetml/2006/main">
  <c r="H7" i="12" l="1"/>
  <c r="H12" i="12" l="1"/>
  <c r="H11" i="12"/>
  <c r="H22" i="12" l="1"/>
  <c r="H13" i="12"/>
  <c r="E22" i="12"/>
  <c r="F18" i="12"/>
  <c r="B18" i="12"/>
  <c r="F17" i="12"/>
  <c r="B17" i="12"/>
  <c r="F16" i="12"/>
  <c r="B16" i="12"/>
  <c r="E12" i="12"/>
  <c r="D12" i="12"/>
  <c r="B12" i="12"/>
  <c r="E11" i="12"/>
  <c r="D11" i="12"/>
  <c r="B11" i="12"/>
  <c r="E7" i="12"/>
  <c r="F7" i="12" s="1"/>
  <c r="F8" i="12" s="1"/>
  <c r="F12" i="12" l="1"/>
  <c r="F11" i="12"/>
  <c r="F19" i="12"/>
  <c r="F13" i="12"/>
  <c r="F21" i="12" l="1"/>
  <c r="F22" i="12"/>
  <c r="F23" i="12" l="1"/>
  <c r="H8" i="12"/>
  <c r="H21" i="12" s="1"/>
  <c r="H23" i="12" s="1"/>
</calcChain>
</file>

<file path=xl/sharedStrings.xml><?xml version="1.0" encoding="utf-8"?>
<sst xmlns="http://schemas.openxmlformats.org/spreadsheetml/2006/main" count="32" uniqueCount="29">
  <si>
    <t>ESTIMACIÓ COST DE GESTIÓ DEL SERVEI  D'INSERCIÓ A FAMILIES AMB MENORS (SISFAM_2023)</t>
  </si>
  <si>
    <t>Despeses per preu GLOBAL</t>
  </si>
  <si>
    <t>TOTAL LICITACIÓ</t>
  </si>
  <si>
    <t>Despeses per preu UNITARI</t>
  </si>
  <si>
    <t>Despeses per PROVISIONS</t>
  </si>
  <si>
    <t>Codi</t>
  </si>
  <si>
    <t>Descripció</t>
  </si>
  <si>
    <t>Quantitat estimada</t>
  </si>
  <si>
    <t>Preu u/t Sortida</t>
  </si>
  <si>
    <t>Import sortida</t>
  </si>
  <si>
    <t>Preu u/t  Proveïdor</t>
  </si>
  <si>
    <t>Import  Proveïdor</t>
  </si>
  <si>
    <t>PREU GLOBAL</t>
  </si>
  <si>
    <t>Subtotal PREU GLOBAL</t>
  </si>
  <si>
    <t>Subtotal preu global proveidor</t>
  </si>
  <si>
    <t>PREU UNITARI</t>
  </si>
  <si>
    <t>Subtotal preu UNITARI</t>
  </si>
  <si>
    <t>Subtotal preu unitari proveidor</t>
  </si>
  <si>
    <t>Total Provisió per aquest concepte</t>
  </si>
  <si>
    <t>Subtotal PROVISIONS</t>
  </si>
  <si>
    <t>IMPORT:</t>
  </si>
  <si>
    <t xml:space="preserve">IMPORT:                    </t>
  </si>
  <si>
    <t>IVA (%):</t>
  </si>
  <si>
    <t>TOTAL:</t>
  </si>
  <si>
    <t xml:space="preserve">TOTAL PROVEIDOR: </t>
  </si>
  <si>
    <t>Barcelona, en la data de signatura</t>
  </si>
  <si>
    <r>
      <t>Les quantitats indicades per l’IMSS com a preu global net</t>
    </r>
    <r>
      <rPr>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</si>
  <si>
    <t>Nota: Es recorda que aquest document s'ha de presentar en format PDF i degudament signat pel representant legal de l'empresa/entitat.</t>
  </si>
  <si>
    <t>EXP      20230275                    ANNEX-3 BIS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</si>
</sst>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43" formatCode="_-* #,##0.00\ _€_-;\-* #,##0.00\ _€_-;_-* &quot;-&quot;??\ _€_-;_-@_-"/>
    <numFmt numFmtId="164" formatCode="#,##0.0000\ &quot;€&quot;"/>
    <numFmt numFmtId="165" formatCode="_-* #,##0.00\ [$€-403]_-;\-* #,##0.00\ [$€-403]_-;_-* &quot;-&quot;??\ [$€-403]_-;_-@_-"/>
    <numFmt numFmtId="166" formatCode="0.000"/>
  </numFmts>
  <fonts count="27" x14ac:knownFonts="1">
    <font>
      <sz val="11"/>
      <color theme="1"/>
      <name val="Calibri"/>
      <family val="2"/>
      <scheme val="minor"/>
    </font>
    <font>
      <sz val="11"/>
      <color theme="1"/>
      <name val="Calibri"/>
      <family val="2"/>
      <scheme val="minor"/>
    </font>
    <font>
      <b/>
      <sz val="11"/>
      <color theme="1"/>
      <name val="Calibri"/>
      <family val="2"/>
      <scheme val="minor"/>
    </font>
    <font>
      <b/>
      <sz val="18"/>
      <name val="Arial"/>
      <family val="2"/>
    </font>
    <font>
      <sz val="10"/>
      <name val="Arial"/>
      <family val="2"/>
    </font>
    <font>
      <b/>
      <sz val="12"/>
      <name val="Arial"/>
      <family val="2"/>
    </font>
    <font>
      <b/>
      <sz val="10"/>
      <name val="Arial"/>
      <family val="2"/>
    </font>
    <font>
      <b/>
      <sz val="10"/>
      <color rgb="FFFF0000"/>
      <name val="Arial"/>
      <family val="2"/>
    </font>
    <font>
      <sz val="10"/>
      <color rgb="FFFF0000"/>
      <name val="Arial"/>
      <family val="2"/>
    </font>
    <font>
      <i/>
      <sz val="9"/>
      <name val="Arial"/>
      <family val="2"/>
    </font>
    <font>
      <b/>
      <sz val="8"/>
      <color theme="1"/>
      <name val="Verdana"/>
      <family val="2"/>
    </font>
    <font>
      <sz val="8"/>
      <color theme="1"/>
      <name val="Verdana"/>
      <family val="2"/>
    </font>
    <font>
      <b/>
      <sz val="10"/>
      <color theme="1"/>
      <name val="Verdana"/>
      <family val="2"/>
    </font>
    <font>
      <b/>
      <sz val="10"/>
      <color rgb="FFFF0000"/>
      <name val="Verdana"/>
      <family val="2"/>
    </font>
    <font>
      <b/>
      <sz val="20"/>
      <name val="Arial"/>
      <family val="2"/>
    </font>
    <font>
      <b/>
      <sz val="20"/>
      <name val="Calibri"/>
      <family val="2"/>
      <scheme val="minor"/>
    </font>
    <font>
      <sz val="9"/>
      <color theme="1"/>
      <name val="Calibri"/>
      <family val="2"/>
      <scheme val="minor"/>
    </font>
    <font>
      <b/>
      <sz val="9"/>
      <name val="Calibri"/>
      <family val="2"/>
      <scheme val="minor"/>
    </font>
    <font>
      <b/>
      <sz val="10"/>
      <name val="Calibri"/>
      <family val="2"/>
      <scheme val="minor"/>
    </font>
    <font>
      <sz val="9"/>
      <name val="Calibri"/>
      <family val="2"/>
      <scheme val="minor"/>
    </font>
    <font>
      <sz val="10"/>
      <name val="Calibri"/>
      <family val="2"/>
      <scheme val="minor"/>
    </font>
    <font>
      <b/>
      <sz val="11"/>
      <name val="Calibri"/>
      <family val="2"/>
      <scheme val="minor"/>
    </font>
    <font>
      <b/>
      <sz val="9"/>
      <color theme="1"/>
      <name val="Calibri"/>
      <family val="2"/>
      <scheme val="minor"/>
    </font>
    <font>
      <i/>
      <sz val="9"/>
      <color rgb="FF000000"/>
      <name val="Arial"/>
      <family val="2"/>
    </font>
    <font>
      <b/>
      <sz val="10"/>
      <name val="Verdana"/>
      <family val="2"/>
    </font>
    <font>
      <sz val="11"/>
      <color indexed="8"/>
      <name val="Calibri"/>
      <family val="2"/>
    </font>
    <font>
      <b/>
      <u/>
      <sz val="7"/>
      <color theme="1"/>
      <name val="Verdana"/>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3999755851924192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99">
    <xf numFmtId="0" fontId="0" fillId="0" borderId="0" xfId="0"/>
    <xf numFmtId="0" fontId="0" fillId="0" borderId="0" xfId="0" applyBorder="1"/>
    <xf numFmtId="0" fontId="0" fillId="0" borderId="0" xfId="0" applyFill="1" applyBorder="1"/>
    <xf numFmtId="0" fontId="8" fillId="0" borderId="0" xfId="0" applyFont="1"/>
    <xf numFmtId="0" fontId="14" fillId="0" borderId="0" xfId="0" applyFont="1" applyFill="1" applyAlignment="1">
      <alignment wrapText="1"/>
    </xf>
    <xf numFmtId="0" fontId="0" fillId="0" borderId="6" xfId="0" applyFill="1" applyBorder="1" applyProtection="1">
      <protection hidden="1"/>
    </xf>
    <xf numFmtId="0" fontId="15" fillId="0" borderId="5" xfId="0" applyFont="1" applyFill="1" applyBorder="1" applyProtection="1">
      <protection hidden="1"/>
    </xf>
    <xf numFmtId="0" fontId="16" fillId="0" borderId="0" xfId="0" applyFont="1" applyFill="1" applyBorder="1" applyProtection="1">
      <protection hidden="1"/>
    </xf>
    <xf numFmtId="2" fontId="16" fillId="0" borderId="0" xfId="0" applyNumberFormat="1" applyFont="1" applyFill="1" applyBorder="1" applyProtection="1">
      <protection hidden="1"/>
    </xf>
    <xf numFmtId="0" fontId="16" fillId="0" borderId="5" xfId="0" applyFont="1" applyFill="1" applyBorder="1" applyProtection="1">
      <protection hidden="1"/>
    </xf>
    <xf numFmtId="0" fontId="17" fillId="3" borderId="13" xfId="0" applyFont="1" applyFill="1" applyBorder="1" applyAlignment="1" applyProtection="1">
      <alignment horizontal="center" wrapText="1"/>
      <protection hidden="1"/>
    </xf>
    <xf numFmtId="0" fontId="17" fillId="3" borderId="1" xfId="0" applyFont="1" applyFill="1" applyBorder="1" applyAlignment="1" applyProtection="1">
      <alignment horizontal="center" vertical="center" wrapText="1"/>
      <protection hidden="1"/>
    </xf>
    <xf numFmtId="2" fontId="17" fillId="3" borderId="1" xfId="0" applyNumberFormat="1" applyFont="1" applyFill="1" applyBorder="1" applyAlignment="1" applyProtection="1">
      <alignment horizontal="center" vertical="center" wrapText="1"/>
      <protection hidden="1"/>
    </xf>
    <xf numFmtId="0" fontId="18" fillId="0" borderId="13" xfId="0" quotePrefix="1" applyFont="1" applyFill="1" applyBorder="1" applyAlignment="1" applyProtection="1">
      <alignment horizontal="center" wrapText="1"/>
      <protection hidden="1"/>
    </xf>
    <xf numFmtId="0" fontId="20" fillId="0" borderId="19" xfId="0" quotePrefix="1" applyFont="1" applyFill="1" applyBorder="1" applyAlignment="1" applyProtection="1">
      <alignment horizontal="center" wrapText="1"/>
      <protection hidden="1"/>
    </xf>
    <xf numFmtId="165" fontId="20" fillId="0" borderId="19" xfId="0" applyNumberFormat="1" applyFont="1" applyFill="1" applyBorder="1" applyAlignment="1" applyProtection="1">
      <alignment horizontal="center"/>
      <protection hidden="1"/>
    </xf>
    <xf numFmtId="165" fontId="16" fillId="4" borderId="1" xfId="0" applyNumberFormat="1" applyFont="1" applyFill="1" applyBorder="1" applyProtection="1">
      <protection locked="0" hidden="1"/>
    </xf>
    <xf numFmtId="165" fontId="19" fillId="0" borderId="1" xfId="0" applyNumberFormat="1" applyFont="1" applyFill="1" applyBorder="1" applyAlignment="1" applyProtection="1">
      <alignment horizontal="center"/>
      <protection hidden="1"/>
    </xf>
    <xf numFmtId="0" fontId="4" fillId="0" borderId="0" xfId="0" applyFont="1" applyBorder="1"/>
    <xf numFmtId="0" fontId="19" fillId="0" borderId="5" xfId="0" quotePrefix="1" applyFont="1" applyFill="1" applyBorder="1" applyAlignment="1" applyProtection="1">
      <alignment horizontal="center" wrapText="1"/>
      <protection hidden="1"/>
    </xf>
    <xf numFmtId="0" fontId="19" fillId="0" borderId="0" xfId="0" quotePrefix="1" applyFont="1" applyFill="1" applyBorder="1" applyAlignment="1" applyProtection="1">
      <alignment horizontal="center" wrapText="1"/>
      <protection hidden="1"/>
    </xf>
    <xf numFmtId="165" fontId="21" fillId="0" borderId="12" xfId="0" applyNumberFormat="1" applyFont="1" applyFill="1" applyBorder="1" applyAlignment="1" applyProtection="1">
      <alignment horizontal="center"/>
      <protection hidden="1"/>
    </xf>
    <xf numFmtId="165" fontId="22" fillId="3" borderId="7" xfId="0" applyNumberFormat="1" applyFont="1" applyFill="1" applyBorder="1" applyAlignment="1" applyProtection="1">
      <alignment horizontal="center"/>
      <protection hidden="1"/>
    </xf>
    <xf numFmtId="165" fontId="17" fillId="3" borderId="1" xfId="0" applyNumberFormat="1" applyFont="1" applyFill="1" applyBorder="1" applyAlignment="1" applyProtection="1">
      <alignment horizontal="center"/>
      <protection hidden="1"/>
    </xf>
    <xf numFmtId="165" fontId="18" fillId="0" borderId="0" xfId="0" applyNumberFormat="1" applyFont="1" applyFill="1" applyBorder="1" applyAlignment="1" applyProtection="1">
      <alignment horizontal="center"/>
      <protection hidden="1"/>
    </xf>
    <xf numFmtId="165" fontId="18" fillId="0" borderId="15" xfId="0" applyNumberFormat="1" applyFont="1" applyFill="1" applyBorder="1" applyAlignment="1" applyProtection="1">
      <alignment horizontal="center"/>
      <protection hidden="1"/>
    </xf>
    <xf numFmtId="165" fontId="21" fillId="0" borderId="0" xfId="0" applyNumberFormat="1" applyFont="1" applyFill="1" applyBorder="1" applyAlignment="1" applyProtection="1">
      <alignment horizontal="center"/>
      <protection hidden="1"/>
    </xf>
    <xf numFmtId="165" fontId="22" fillId="0" borderId="0" xfId="0" applyNumberFormat="1" applyFont="1" applyFill="1" applyBorder="1" applyAlignment="1" applyProtection="1">
      <alignment horizontal="center"/>
      <protection hidden="1"/>
    </xf>
    <xf numFmtId="165" fontId="17" fillId="0" borderId="0" xfId="0" applyNumberFormat="1" applyFont="1" applyFill="1" applyBorder="1" applyAlignment="1" applyProtection="1">
      <alignment horizontal="center"/>
      <protection hidden="1"/>
    </xf>
    <xf numFmtId="0" fontId="18" fillId="0" borderId="21" xfId="0" quotePrefix="1" applyFont="1" applyFill="1" applyBorder="1" applyAlignment="1" applyProtection="1">
      <alignment horizontal="center" wrapText="1"/>
      <protection hidden="1"/>
    </xf>
    <xf numFmtId="0" fontId="19" fillId="2" borderId="1" xfId="0" quotePrefix="1" applyFont="1" applyFill="1" applyBorder="1" applyAlignment="1" applyProtection="1">
      <alignment horizontal="center" wrapText="1"/>
      <protection hidden="1"/>
    </xf>
    <xf numFmtId="3" fontId="19" fillId="0" borderId="1" xfId="0" quotePrefix="1" applyNumberFormat="1" applyFont="1" applyFill="1" applyBorder="1" applyAlignment="1" applyProtection="1">
      <alignment horizontal="center" wrapText="1"/>
      <protection hidden="1"/>
    </xf>
    <xf numFmtId="165" fontId="17" fillId="0" borderId="1" xfId="0" quotePrefix="1" applyNumberFormat="1" applyFont="1" applyFill="1" applyBorder="1" applyAlignment="1" applyProtection="1">
      <alignment wrapText="1"/>
      <protection hidden="1"/>
    </xf>
    <xf numFmtId="165" fontId="20" fillId="0" borderId="1" xfId="0" applyNumberFormat="1" applyFont="1" applyBorder="1" applyProtection="1">
      <protection hidden="1"/>
    </xf>
    <xf numFmtId="165" fontId="19" fillId="0" borderId="1" xfId="0" applyNumberFormat="1" applyFont="1" applyBorder="1" applyProtection="1">
      <protection hidden="1"/>
    </xf>
    <xf numFmtId="165" fontId="21" fillId="0" borderId="7" xfId="0" applyNumberFormat="1" applyFont="1" applyBorder="1" applyProtection="1">
      <protection hidden="1"/>
    </xf>
    <xf numFmtId="165" fontId="22" fillId="3" borderId="1" xfId="0" applyNumberFormat="1" applyFont="1" applyFill="1" applyBorder="1" applyAlignment="1" applyProtection="1">
      <alignment horizontal="right"/>
      <protection hidden="1"/>
    </xf>
    <xf numFmtId="165" fontId="17" fillId="3" borderId="1" xfId="0" applyNumberFormat="1" applyFont="1" applyFill="1" applyBorder="1" applyProtection="1">
      <protection hidden="1"/>
    </xf>
    <xf numFmtId="165" fontId="17" fillId="0" borderId="15" xfId="0" applyNumberFormat="1" applyFont="1" applyFill="1" applyBorder="1" applyAlignment="1" applyProtection="1">
      <alignment horizontal="center"/>
      <protection hidden="1"/>
    </xf>
    <xf numFmtId="0" fontId="18" fillId="0" borderId="5" xfId="0" quotePrefix="1" applyFont="1" applyFill="1" applyBorder="1" applyAlignment="1" applyProtection="1">
      <alignment horizontal="center" wrapText="1"/>
      <protection hidden="1"/>
    </xf>
    <xf numFmtId="165" fontId="19" fillId="0" borderId="0" xfId="0" applyNumberFormat="1" applyFont="1" applyFill="1" applyBorder="1" applyAlignment="1" applyProtection="1">
      <alignment horizontal="center"/>
      <protection hidden="1"/>
    </xf>
    <xf numFmtId="165" fontId="0" fillId="0" borderId="0" xfId="0" applyNumberFormat="1" applyFill="1" applyBorder="1" applyAlignment="1" applyProtection="1">
      <alignment horizontal="center"/>
      <protection hidden="1"/>
    </xf>
    <xf numFmtId="165" fontId="20" fillId="0" borderId="1" xfId="0" applyNumberFormat="1" applyFont="1" applyFill="1" applyBorder="1" applyAlignment="1" applyProtection="1">
      <alignment horizontal="center"/>
      <protection hidden="1"/>
    </xf>
    <xf numFmtId="10" fontId="13" fillId="0" borderId="0" xfId="3" applyNumberFormat="1" applyFont="1" applyFill="1" applyBorder="1" applyAlignment="1">
      <alignment horizontal="center" vertical="center"/>
    </xf>
    <xf numFmtId="0" fontId="0" fillId="0" borderId="5" xfId="0" applyFill="1" applyBorder="1" applyAlignment="1" applyProtection="1">
      <alignment horizontal="center"/>
      <protection hidden="1"/>
    </xf>
    <xf numFmtId="0" fontId="16" fillId="0" borderId="0" xfId="0" applyFont="1" applyFill="1" applyBorder="1" applyAlignment="1" applyProtection="1">
      <alignment horizontal="center"/>
      <protection hidden="1"/>
    </xf>
    <xf numFmtId="165" fontId="2" fillId="0" borderId="22" xfId="2" applyNumberFormat="1" applyFont="1" applyFill="1" applyBorder="1" applyAlignment="1" applyProtection="1">
      <alignment horizontal="center"/>
      <protection hidden="1"/>
    </xf>
    <xf numFmtId="0" fontId="11" fillId="0" borderId="0" xfId="0" applyNumberFormat="1" applyFont="1" applyFill="1" applyBorder="1" applyAlignment="1">
      <alignment horizontal="center"/>
    </xf>
    <xf numFmtId="2" fontId="16" fillId="0" borderId="0" xfId="0" applyNumberFormat="1" applyFont="1" applyFill="1" applyBorder="1" applyAlignment="1" applyProtection="1">
      <alignment horizontal="center"/>
      <protection hidden="1"/>
    </xf>
    <xf numFmtId="165" fontId="16" fillId="0" borderId="0" xfId="0" applyNumberFormat="1" applyFont="1" applyFill="1" applyBorder="1" applyAlignment="1" applyProtection="1">
      <alignment horizontal="center"/>
      <protection hidden="1"/>
    </xf>
    <xf numFmtId="44" fontId="24" fillId="0" borderId="0" xfId="0" applyNumberFormat="1" applyFont="1" applyFill="1" applyBorder="1" applyAlignment="1">
      <alignment horizontal="center"/>
    </xf>
    <xf numFmtId="0" fontId="19" fillId="0" borderId="14" xfId="0" applyFont="1" applyFill="1" applyBorder="1" applyAlignment="1" applyProtection="1">
      <alignment horizontal="center"/>
      <protection hidden="1"/>
    </xf>
    <xf numFmtId="0" fontId="16" fillId="0" borderId="7" xfId="0" applyFont="1" applyFill="1" applyBorder="1" applyAlignment="1" applyProtection="1">
      <alignment horizontal="center"/>
      <protection hidden="1"/>
    </xf>
    <xf numFmtId="165" fontId="20" fillId="0" borderId="1" xfId="1" applyNumberFormat="1" applyFont="1" applyFill="1" applyBorder="1" applyAlignment="1" applyProtection="1">
      <alignment horizontal="center"/>
      <protection hidden="1"/>
    </xf>
    <xf numFmtId="165" fontId="22" fillId="0" borderId="1" xfId="0" applyNumberFormat="1" applyFont="1" applyFill="1" applyBorder="1" applyAlignment="1" applyProtection="1">
      <alignment horizontal="center"/>
      <protection hidden="1"/>
    </xf>
    <xf numFmtId="0" fontId="12" fillId="0" borderId="0" xfId="0" applyNumberFormat="1" applyFont="1" applyFill="1" applyBorder="1" applyAlignment="1">
      <alignment horizontal="center"/>
    </xf>
    <xf numFmtId="0" fontId="19" fillId="0" borderId="23" xfId="0" applyFont="1" applyFill="1" applyBorder="1" applyAlignment="1" applyProtection="1">
      <alignment horizontal="center"/>
      <protection hidden="1"/>
    </xf>
    <xf numFmtId="9" fontId="18" fillId="0" borderId="19" xfId="3" applyFont="1" applyFill="1" applyBorder="1" applyAlignment="1" applyProtection="1">
      <alignment horizontal="right"/>
      <protection hidden="1"/>
    </xf>
    <xf numFmtId="165" fontId="20" fillId="0" borderId="19" xfId="1" applyNumberFormat="1" applyFont="1" applyFill="1" applyBorder="1" applyAlignment="1" applyProtection="1">
      <alignment horizontal="center"/>
      <protection hidden="1"/>
    </xf>
    <xf numFmtId="0" fontId="6" fillId="0" borderId="0" xfId="0" applyFont="1" applyFill="1" applyBorder="1" applyAlignment="1">
      <alignment horizontal="center"/>
    </xf>
    <xf numFmtId="44" fontId="6" fillId="0" borderId="0" xfId="0" applyNumberFormat="1" applyFont="1" applyFill="1" applyBorder="1"/>
    <xf numFmtId="0" fontId="21" fillId="0" borderId="11" xfId="0" applyFont="1" applyFill="1" applyBorder="1" applyAlignment="1" applyProtection="1">
      <alignment horizontal="center"/>
      <protection hidden="1"/>
    </xf>
    <xf numFmtId="0" fontId="2" fillId="0" borderId="20" xfId="0" applyFont="1" applyFill="1" applyBorder="1" applyAlignment="1" applyProtection="1">
      <alignment horizontal="center"/>
      <protection hidden="1"/>
    </xf>
    <xf numFmtId="165" fontId="21" fillId="0" borderId="18" xfId="1" applyNumberFormat="1" applyFont="1" applyFill="1" applyBorder="1" applyAlignment="1" applyProtection="1">
      <alignment horizontal="center"/>
      <protection hidden="1"/>
    </xf>
    <xf numFmtId="0" fontId="17" fillId="0" borderId="0" xfId="0" applyFont="1" applyFill="1" applyBorder="1" applyAlignment="1" applyProtection="1">
      <alignment horizontal="center"/>
      <protection hidden="1"/>
    </xf>
    <xf numFmtId="0" fontId="22" fillId="0" borderId="0" xfId="0" applyFont="1" applyFill="1" applyBorder="1" applyAlignment="1" applyProtection="1">
      <alignment horizontal="center"/>
      <protection hidden="1"/>
    </xf>
    <xf numFmtId="165" fontId="17" fillId="0" borderId="0" xfId="1" applyNumberFormat="1" applyFont="1" applyFill="1" applyBorder="1" applyAlignment="1" applyProtection="1">
      <alignment horizontal="center"/>
      <protection hidden="1"/>
    </xf>
    <xf numFmtId="0" fontId="6" fillId="0" borderId="0" xfId="0" applyFont="1" applyFill="1" applyBorder="1" applyAlignment="1">
      <alignment horizontal="center" wrapText="1"/>
    </xf>
    <xf numFmtId="10" fontId="5" fillId="0" borderId="0" xfId="3" applyNumberFormat="1" applyFont="1" applyFill="1" applyBorder="1" applyAlignment="1">
      <alignment horizontal="center" vertical="center"/>
    </xf>
    <xf numFmtId="0" fontId="0" fillId="0" borderId="0" xfId="0" applyFill="1" applyBorder="1" applyAlignment="1" applyProtection="1">
      <alignment horizontal="center"/>
      <protection hidden="1"/>
    </xf>
    <xf numFmtId="2" fontId="0" fillId="0" borderId="0" xfId="0" applyNumberFormat="1" applyFill="1" applyBorder="1" applyAlignment="1" applyProtection="1">
      <alignment horizontal="center"/>
      <protection hidden="1"/>
    </xf>
    <xf numFmtId="0" fontId="0" fillId="0" borderId="5" xfId="0" applyFill="1" applyBorder="1" applyProtection="1">
      <protection hidden="1"/>
    </xf>
    <xf numFmtId="0" fontId="0" fillId="0" borderId="0" xfId="0" applyFill="1" applyBorder="1" applyProtection="1">
      <protection hidden="1"/>
    </xf>
    <xf numFmtId="0" fontId="19" fillId="0" borderId="1" xfId="0" quotePrefix="1" applyFont="1" applyFill="1" applyBorder="1" applyAlignment="1" applyProtection="1">
      <alignment horizontal="center" wrapText="1"/>
      <protection hidden="1"/>
    </xf>
    <xf numFmtId="0" fontId="0" fillId="0" borderId="0" xfId="0" applyFill="1" applyProtection="1">
      <protection hidden="1"/>
    </xf>
    <xf numFmtId="0" fontId="0" fillId="0" borderId="5" xfId="0" applyBorder="1" applyProtection="1">
      <protection hidden="1"/>
    </xf>
    <xf numFmtId="0" fontId="0" fillId="0" borderId="0" xfId="0" applyBorder="1" applyProtection="1">
      <protection hidden="1"/>
    </xf>
    <xf numFmtId="0" fontId="9" fillId="0" borderId="13" xfId="0" applyFont="1" applyBorder="1" applyAlignment="1" applyProtection="1">
      <alignment vertical="center" wrapText="1"/>
      <protection hidden="1"/>
    </xf>
    <xf numFmtId="166" fontId="0" fillId="0" borderId="0" xfId="0" applyNumberFormat="1" applyFill="1" applyProtection="1">
      <protection hidden="1"/>
    </xf>
    <xf numFmtId="0" fontId="23" fillId="0" borderId="13"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protection hidden="1"/>
    </xf>
    <xf numFmtId="0" fontId="0" fillId="0" borderId="8" xfId="0" applyFill="1" applyBorder="1" applyProtection="1">
      <protection hidden="1"/>
    </xf>
    <xf numFmtId="0" fontId="0" fillId="0" borderId="9" xfId="0" applyFill="1" applyBorder="1" applyProtection="1">
      <protection hidden="1"/>
    </xf>
    <xf numFmtId="0" fontId="0" fillId="0" borderId="10" xfId="0" applyFill="1" applyBorder="1" applyProtection="1">
      <protection hidden="1"/>
    </xf>
    <xf numFmtId="0" fontId="0" fillId="0" borderId="0" xfId="0" applyProtection="1">
      <protection hidden="1"/>
    </xf>
    <xf numFmtId="0" fontId="7" fillId="0" borderId="0" xfId="0" applyFont="1" applyFill="1" applyAlignment="1" applyProtection="1">
      <alignment horizontal="center"/>
      <protection hidden="1"/>
    </xf>
    <xf numFmtId="165" fontId="22" fillId="0" borderId="0" xfId="0" applyNumberFormat="1" applyFont="1" applyFill="1" applyBorder="1" applyAlignment="1" applyProtection="1">
      <alignment horizontal="center"/>
      <protection locked="0" hidden="1"/>
    </xf>
    <xf numFmtId="0" fontId="3" fillId="0" borderId="2" xfId="0" applyFont="1" applyFill="1" applyBorder="1" applyAlignment="1" applyProtection="1">
      <alignment horizontal="center"/>
      <protection hidden="1"/>
    </xf>
    <xf numFmtId="0" fontId="3" fillId="0" borderId="3" xfId="0" applyFont="1" applyFill="1" applyBorder="1" applyAlignment="1" applyProtection="1">
      <alignment horizontal="center"/>
      <protection hidden="1"/>
    </xf>
    <xf numFmtId="0" fontId="3" fillId="0" borderId="4" xfId="0" applyFont="1" applyFill="1" applyBorder="1" applyAlignment="1" applyProtection="1">
      <alignment horizontal="center"/>
      <protection hidden="1"/>
    </xf>
    <xf numFmtId="165" fontId="18" fillId="0" borderId="11" xfId="0" applyNumberFormat="1" applyFont="1" applyFill="1" applyBorder="1" applyAlignment="1" applyProtection="1">
      <alignment horizontal="center"/>
      <protection hidden="1"/>
    </xf>
    <xf numFmtId="165" fontId="18" fillId="0" borderId="20" xfId="0" applyNumberFormat="1" applyFont="1" applyFill="1" applyBorder="1" applyAlignment="1" applyProtection="1">
      <alignment horizontal="center"/>
      <protection hidden="1"/>
    </xf>
    <xf numFmtId="165" fontId="17" fillId="0" borderId="14" xfId="0" applyNumberFormat="1" applyFont="1" applyBorder="1" applyAlignment="1" applyProtection="1">
      <alignment horizontal="right"/>
      <protection hidden="1"/>
    </xf>
    <xf numFmtId="165" fontId="17" fillId="0" borderId="7" xfId="0" applyNumberFormat="1" applyFont="1" applyBorder="1" applyAlignment="1" applyProtection="1">
      <alignment horizontal="right"/>
      <protection hidden="1"/>
    </xf>
    <xf numFmtId="0" fontId="19" fillId="0" borderId="1" xfId="0" quotePrefix="1" applyFont="1" applyFill="1" applyBorder="1" applyAlignment="1" applyProtection="1">
      <alignment horizontal="center" wrapText="1"/>
      <protection hidden="1"/>
    </xf>
    <xf numFmtId="0" fontId="0" fillId="0" borderId="0" xfId="0" applyFont="1" applyFill="1" applyBorder="1" applyAlignment="1" applyProtection="1">
      <alignment horizontal="center" vertical="center" wrapText="1"/>
      <protection hidden="1"/>
    </xf>
    <xf numFmtId="164" fontId="10" fillId="0" borderId="0" xfId="0" applyNumberFormat="1" applyFont="1" applyFill="1" applyBorder="1" applyAlignment="1">
      <alignment horizontal="center" vertical="center" wrapText="1"/>
    </xf>
    <xf numFmtId="165" fontId="17" fillId="0" borderId="16" xfId="0" applyNumberFormat="1" applyFont="1" applyFill="1" applyBorder="1" applyAlignment="1" applyProtection="1">
      <alignment horizontal="center"/>
      <protection hidden="1"/>
    </xf>
    <xf numFmtId="165" fontId="17" fillId="0" borderId="17" xfId="0" applyNumberFormat="1" applyFont="1" applyFill="1" applyBorder="1" applyAlignment="1" applyProtection="1">
      <alignment horizontal="center"/>
      <protection hidden="1"/>
    </xf>
  </cellXfs>
  <cellStyles count="4">
    <cellStyle name="Coma" xfId="1" builtinId="3"/>
    <cellStyle name="Moneda" xfId="2" builtinId="4"/>
    <cellStyle name="Normal" xfId="0" builtinId="0"/>
    <cellStyle name="Percentatg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089623/Downloads/TM%20COSTOS%20SISFAM_07Juliol23._DE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SISFAM_NEGOC"/>
      <sheetName val="PRUEBAS X%"/>
      <sheetName val="TM SISFAM _UGA"/>
      <sheetName val="TM SISFAM (2)"/>
      <sheetName val="TM SISFAM (18_26)"/>
      <sheetName val="TM SISFAM"/>
      <sheetName val="EXEC-CD_CI"/>
      <sheetName val="PBL-VEC"/>
      <sheetName val="ANNEX 4"/>
      <sheetName val="PERSONAL_SISFAM"/>
      <sheetName val="SUBR_MAR23"/>
      <sheetName val="SUBR_Feb23"/>
      <sheetName val="SUBR_MAR23 (2)"/>
      <sheetName val="TM SISFAM (Mod2023)"/>
      <sheetName val="TM SISFAM (Mod2024) "/>
      <sheetName val="TM SISFAM (Mod2024) (2m)"/>
      <sheetName val="NO COMPL"/>
      <sheetName val="SUBR_Feb23 (No Comp)"/>
      <sheetName val="ACT 18-26"/>
      <sheetName val="ACT 18-26 (2)"/>
      <sheetName val="ACT 23-26"/>
      <sheetName val="ACT CONV"/>
      <sheetName val="DespFUNC"/>
      <sheetName val="CONVENI 2018"/>
      <sheetName val="DADES_PPT"/>
      <sheetName val="Cost servei"/>
      <sheetName val="Licitació "/>
      <sheetName val="modificacions estimades"/>
      <sheetName val="PBL_VEC"/>
      <sheetName val="FACTURACIÓ TIPUS"/>
      <sheetName val="SUBROGACIO"/>
      <sheetName val="SASSEP TM"/>
      <sheetName val="SASSEP Ex"/>
      <sheetName val="SASSEP Func"/>
      <sheetName val="TM SISFAM_MAIG23_Origin"/>
      <sheetName val="EST SALARIAL"/>
      <sheetName val="PBL-VEC (2)"/>
      <sheetName val="Full1"/>
    </sheetNames>
    <sheetDataSet>
      <sheetData sheetId="0"/>
      <sheetData sheetId="1"/>
      <sheetData sheetId="2"/>
      <sheetData sheetId="3"/>
      <sheetData sheetId="4"/>
      <sheetData sheetId="5">
        <row r="5">
          <cell r="N5">
            <v>45292</v>
          </cell>
        </row>
      </sheetData>
      <sheetData sheetId="6">
        <row r="8">
          <cell r="J8">
            <v>12</v>
          </cell>
        </row>
        <row r="11">
          <cell r="K11">
            <v>633361.37</v>
          </cell>
        </row>
        <row r="15">
          <cell r="A15">
            <v>74.8</v>
          </cell>
          <cell r="B15">
            <v>150</v>
          </cell>
          <cell r="G15" t="str">
            <v>Per altres serveis complementaris suport de personal qualificat amb funcions de treballador familiar. Cost per Mòdul (4h cada Mòdul).</v>
          </cell>
        </row>
        <row r="16">
          <cell r="A16">
            <v>110.88</v>
          </cell>
          <cell r="B16">
            <v>300</v>
          </cell>
          <cell r="G16" t="str">
            <v>Per altres serveis complementaris de suport tècnic expert (tècnic mig). Cost per Mòdul (4h cada Mòdul).</v>
          </cell>
        </row>
        <row r="20">
          <cell r="G20" t="str">
            <v>Provisió per Despeses d' atenció urgent i programa d' autonomia personal</v>
          </cell>
          <cell r="K20">
            <v>33000</v>
          </cell>
        </row>
        <row r="21">
          <cell r="G21" t="str">
            <v>Provisió per Auditoria tècnica Limitada del Servei</v>
          </cell>
          <cell r="K21">
            <v>5499.9949999999999</v>
          </cell>
        </row>
        <row r="22">
          <cell r="G22" t="str">
            <v>Provisió per Assistència a Congressos i Formacions</v>
          </cell>
          <cell r="K22">
            <v>1650.0000000000002</v>
          </cell>
        </row>
        <row r="28">
          <cell r="H28">
            <v>0.1</v>
          </cell>
        </row>
      </sheetData>
      <sheetData sheetId="7"/>
      <sheetData sheetId="8"/>
      <sheetData sheetId="9"/>
      <sheetData sheetId="10">
        <row r="30">
          <cell r="U30">
            <v>280505.47794000001</v>
          </cell>
        </row>
      </sheetData>
      <sheetData sheetId="11">
        <row r="5">
          <cell r="T5">
            <v>32560.913140000001</v>
          </cell>
        </row>
      </sheetData>
      <sheetData sheetId="12"/>
      <sheetData sheetId="13"/>
      <sheetData sheetId="14">
        <row r="96">
          <cell r="P96">
            <v>143545.59999999998</v>
          </cell>
        </row>
      </sheetData>
      <sheetData sheetId="15"/>
      <sheetData sheetId="16"/>
      <sheetData sheetId="17"/>
      <sheetData sheetId="18"/>
      <sheetData sheetId="19"/>
      <sheetData sheetId="20"/>
      <sheetData sheetId="21">
        <row r="12">
          <cell r="F12">
            <v>9.1514003869792013E-2</v>
          </cell>
        </row>
      </sheetData>
      <sheetData sheetId="22">
        <row r="5">
          <cell r="G5">
            <v>369.59999999999997</v>
          </cell>
        </row>
      </sheetData>
      <sheetData sheetId="23">
        <row r="33">
          <cell r="B33">
            <v>92.92</v>
          </cell>
        </row>
      </sheetData>
      <sheetData sheetId="24"/>
      <sheetData sheetId="25">
        <row r="58">
          <cell r="I58">
            <v>68181.820000000007</v>
          </cell>
        </row>
      </sheetData>
      <sheetData sheetId="26">
        <row r="18">
          <cell r="F18">
            <v>619850.02</v>
          </cell>
        </row>
      </sheetData>
      <sheetData sheetId="27"/>
      <sheetData sheetId="28"/>
      <sheetData sheetId="29"/>
      <sheetData sheetId="30"/>
      <sheetData sheetId="31"/>
      <sheetData sheetId="32"/>
      <sheetData sheetId="33"/>
      <sheetData sheetId="34">
        <row r="30">
          <cell r="M30">
            <v>25437.419488093339</v>
          </cell>
        </row>
      </sheetData>
      <sheetData sheetId="35"/>
      <sheetData sheetId="36"/>
      <sheetData sheetId="37"/>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40"/>
  <sheetViews>
    <sheetView tabSelected="1" topLeftCell="B4" zoomScale="80" zoomScaleNormal="80" workbookViewId="0">
      <selection activeCell="F11" sqref="F11"/>
    </sheetView>
  </sheetViews>
  <sheetFormatPr defaultRowHeight="14.5" x14ac:dyDescent="0.35"/>
  <cols>
    <col min="2" max="2" width="40.81640625" customWidth="1"/>
    <col min="3" max="3" width="30" bestFit="1" customWidth="1"/>
    <col min="4" max="4" width="7.7265625" bestFit="1" customWidth="1"/>
    <col min="5" max="5" width="19.453125" customWidth="1"/>
    <col min="6" max="6" width="20" customWidth="1"/>
    <col min="7" max="7" width="30.81640625" customWidth="1"/>
    <col min="8" max="8" width="28.7265625" customWidth="1"/>
    <col min="12" max="12" width="11.81640625" customWidth="1"/>
    <col min="13" max="13" width="20.7265625" bestFit="1" customWidth="1"/>
    <col min="15" max="15" width="10.1796875" bestFit="1" customWidth="1"/>
    <col min="16" max="16" width="19" customWidth="1"/>
  </cols>
  <sheetData>
    <row r="1" spans="1:17" ht="25.5" thickBot="1" x14ac:dyDescent="0.55000000000000004">
      <c r="A1" s="74"/>
      <c r="B1" s="74"/>
      <c r="C1" s="74"/>
      <c r="D1" s="74"/>
      <c r="E1" s="74"/>
      <c r="F1" s="74"/>
      <c r="G1" s="74"/>
      <c r="H1" s="74"/>
      <c r="I1" s="74"/>
      <c r="J1" s="74"/>
      <c r="K1" s="4"/>
      <c r="L1" s="4"/>
      <c r="M1" s="4"/>
      <c r="N1" s="4"/>
      <c r="O1" s="4"/>
      <c r="P1" s="4"/>
      <c r="Q1" s="4"/>
    </row>
    <row r="2" spans="1:17" ht="25" customHeight="1" x14ac:dyDescent="0.5">
      <c r="A2" s="74"/>
      <c r="B2" s="87" t="s">
        <v>0</v>
      </c>
      <c r="C2" s="88"/>
      <c r="D2" s="88"/>
      <c r="E2" s="88"/>
      <c r="F2" s="88"/>
      <c r="G2" s="88"/>
      <c r="H2" s="88"/>
      <c r="I2" s="89"/>
      <c r="J2" s="74"/>
      <c r="K2" s="4"/>
      <c r="L2" s="4"/>
      <c r="M2" s="4"/>
      <c r="N2" s="4"/>
      <c r="O2" s="4"/>
      <c r="P2" s="4"/>
      <c r="Q2" s="4"/>
    </row>
    <row r="3" spans="1:17" ht="26.25" x14ac:dyDescent="0.4">
      <c r="A3" s="74"/>
      <c r="B3" s="75"/>
      <c r="C3" s="76"/>
      <c r="D3" s="76"/>
      <c r="E3" s="76"/>
      <c r="F3" s="76"/>
      <c r="G3" s="76"/>
      <c r="H3" s="76"/>
      <c r="I3" s="5"/>
      <c r="J3" s="74"/>
      <c r="K3" s="4"/>
      <c r="L3" s="4"/>
      <c r="M3" s="4"/>
      <c r="N3" s="4"/>
    </row>
    <row r="4" spans="1:17" ht="26.15" customHeight="1" x14ac:dyDescent="0.4">
      <c r="A4" s="74"/>
      <c r="B4" s="6" t="s">
        <v>28</v>
      </c>
      <c r="C4" s="7"/>
      <c r="D4" s="7"/>
      <c r="E4" s="7"/>
      <c r="F4" s="8"/>
      <c r="G4" s="7"/>
      <c r="H4" s="7"/>
      <c r="I4" s="5"/>
      <c r="J4" s="74"/>
      <c r="K4" s="4"/>
      <c r="L4" s="4"/>
      <c r="M4" s="4"/>
      <c r="N4" s="4"/>
    </row>
    <row r="5" spans="1:17" ht="15" x14ac:dyDescent="0.25">
      <c r="A5" s="74"/>
      <c r="B5" s="9"/>
      <c r="C5" s="7"/>
      <c r="D5" s="7"/>
      <c r="E5" s="7"/>
      <c r="F5" s="8"/>
      <c r="G5" s="7"/>
      <c r="H5" s="7"/>
      <c r="I5" s="5"/>
      <c r="J5" s="74"/>
    </row>
    <row r="6" spans="1:17" ht="47.25" customHeight="1" x14ac:dyDescent="0.35">
      <c r="A6" s="74"/>
      <c r="B6" s="10" t="s">
        <v>5</v>
      </c>
      <c r="C6" s="11" t="s">
        <v>6</v>
      </c>
      <c r="D6" s="11" t="s">
        <v>7</v>
      </c>
      <c r="E6" s="11" t="s">
        <v>8</v>
      </c>
      <c r="F6" s="12" t="s">
        <v>9</v>
      </c>
      <c r="G6" s="11" t="s">
        <v>10</v>
      </c>
      <c r="H6" s="11" t="s">
        <v>11</v>
      </c>
      <c r="I6" s="5"/>
      <c r="J6" s="74"/>
      <c r="K6" s="1"/>
      <c r="L6" s="1"/>
      <c r="M6" s="1"/>
      <c r="N6" s="1"/>
      <c r="O6" s="1"/>
      <c r="P6" s="1"/>
      <c r="Q6" s="1"/>
    </row>
    <row r="7" spans="1:17" ht="15.75" thickBot="1" x14ac:dyDescent="0.3">
      <c r="A7" s="74"/>
      <c r="B7" s="13" t="s">
        <v>1</v>
      </c>
      <c r="C7" s="73" t="s">
        <v>12</v>
      </c>
      <c r="D7" s="14">
        <v>1</v>
      </c>
      <c r="E7" s="15">
        <f>'[1]EXEC-CD_CI'!K11</f>
        <v>633361.37</v>
      </c>
      <c r="F7" s="15">
        <f>E7</f>
        <v>633361.37</v>
      </c>
      <c r="G7" s="16"/>
      <c r="H7" s="17">
        <f>G7</f>
        <v>0</v>
      </c>
      <c r="I7" s="5"/>
      <c r="J7" s="74"/>
      <c r="K7" s="1"/>
    </row>
    <row r="8" spans="1:17" ht="15.75" thickBot="1" x14ac:dyDescent="0.3">
      <c r="A8" s="74"/>
      <c r="B8" s="19"/>
      <c r="C8" s="20"/>
      <c r="D8" s="90" t="s">
        <v>13</v>
      </c>
      <c r="E8" s="91"/>
      <c r="F8" s="21">
        <f>F7</f>
        <v>633361.37</v>
      </c>
      <c r="G8" s="22" t="s">
        <v>14</v>
      </c>
      <c r="H8" s="23">
        <f>H7</f>
        <v>0</v>
      </c>
      <c r="I8" s="5"/>
      <c r="J8" s="74"/>
      <c r="K8" s="1"/>
    </row>
    <row r="9" spans="1:17" ht="15" x14ac:dyDescent="0.25">
      <c r="A9" s="74"/>
      <c r="B9" s="19"/>
      <c r="C9" s="20"/>
      <c r="D9" s="24"/>
      <c r="E9" s="25"/>
      <c r="F9" s="26"/>
      <c r="G9" s="27"/>
      <c r="H9" s="28"/>
      <c r="I9" s="5"/>
      <c r="J9" s="74"/>
      <c r="K9" s="1"/>
    </row>
    <row r="10" spans="1:17" ht="14.5" customHeight="1" x14ac:dyDescent="0.25">
      <c r="A10" s="74"/>
      <c r="B10" s="29" t="s">
        <v>3</v>
      </c>
      <c r="C10" s="20"/>
      <c r="D10" s="24"/>
      <c r="E10" s="25"/>
      <c r="F10" s="26"/>
      <c r="G10" s="27"/>
      <c r="H10" s="28"/>
      <c r="I10" s="5"/>
      <c r="J10" s="74"/>
      <c r="K10" s="1"/>
    </row>
    <row r="11" spans="1:17" ht="36.65" customHeight="1" x14ac:dyDescent="0.25">
      <c r="A11" s="74"/>
      <c r="B11" s="77" t="str">
        <f>'[1]EXEC-CD_CI'!G15</f>
        <v>Per altres serveis complementaris suport de personal qualificat amb funcions de treballador familiar. Cost per Mòdul (4h cada Mòdul).</v>
      </c>
      <c r="C11" s="30" t="s">
        <v>15</v>
      </c>
      <c r="D11" s="31">
        <f>'[1]EXEC-CD_CI'!B15</f>
        <v>150</v>
      </c>
      <c r="E11" s="32">
        <f>'[1]EXEC-CD_CI'!A15</f>
        <v>74.8</v>
      </c>
      <c r="F11" s="33">
        <f>D11*E11</f>
        <v>11220</v>
      </c>
      <c r="G11" s="16"/>
      <c r="H11" s="34">
        <f>G11*D11</f>
        <v>0</v>
      </c>
      <c r="I11" s="5"/>
      <c r="J11" s="78"/>
      <c r="K11" s="1"/>
    </row>
    <row r="12" spans="1:17" ht="24" x14ac:dyDescent="0.35">
      <c r="A12" s="74"/>
      <c r="B12" s="77" t="str">
        <f>'[1]EXEC-CD_CI'!G16</f>
        <v>Per altres serveis complementaris de suport tècnic expert (tècnic mig). Cost per Mòdul (4h cada Mòdul).</v>
      </c>
      <c r="C12" s="30" t="s">
        <v>15</v>
      </c>
      <c r="D12" s="31">
        <f>'[1]EXEC-CD_CI'!B16</f>
        <v>300</v>
      </c>
      <c r="E12" s="32">
        <f>'[1]EXEC-CD_CI'!A16</f>
        <v>110.88</v>
      </c>
      <c r="F12" s="33">
        <f>D12*E12</f>
        <v>33264</v>
      </c>
      <c r="G12" s="16"/>
      <c r="H12" s="34">
        <f>G12*D12</f>
        <v>0</v>
      </c>
      <c r="I12" s="5"/>
      <c r="J12" s="78"/>
      <c r="K12" s="1"/>
    </row>
    <row r="13" spans="1:17" x14ac:dyDescent="0.35">
      <c r="A13" s="74"/>
      <c r="B13" s="19"/>
      <c r="C13" s="20"/>
      <c r="D13" s="92" t="s">
        <v>16</v>
      </c>
      <c r="E13" s="93"/>
      <c r="F13" s="35">
        <f>SUM(F11:F12)</f>
        <v>44484</v>
      </c>
      <c r="G13" s="36" t="s">
        <v>17</v>
      </c>
      <c r="H13" s="37">
        <f>SUM(H11:H12)</f>
        <v>0</v>
      </c>
      <c r="I13" s="5"/>
      <c r="J13" s="74"/>
      <c r="K13" s="1"/>
    </row>
    <row r="14" spans="1:17" x14ac:dyDescent="0.35">
      <c r="A14" s="74"/>
      <c r="B14" s="19"/>
      <c r="C14" s="20"/>
      <c r="D14" s="28"/>
      <c r="E14" s="38"/>
      <c r="F14" s="28"/>
      <c r="G14" s="27"/>
      <c r="H14" s="28"/>
      <c r="I14" s="5"/>
      <c r="J14" s="74"/>
      <c r="K14" s="1"/>
    </row>
    <row r="15" spans="1:17" x14ac:dyDescent="0.35">
      <c r="A15" s="74"/>
      <c r="B15" s="39" t="s">
        <v>4</v>
      </c>
      <c r="C15" s="20"/>
      <c r="D15" s="28"/>
      <c r="E15" s="28"/>
      <c r="F15" s="40" t="s">
        <v>2</v>
      </c>
      <c r="G15" s="41"/>
      <c r="H15" s="40"/>
      <c r="I15" s="5"/>
      <c r="J15" s="74"/>
      <c r="K15" s="1"/>
    </row>
    <row r="16" spans="1:17" ht="24" x14ac:dyDescent="0.35">
      <c r="A16" s="74"/>
      <c r="B16" s="79" t="str">
        <f>'[1]EXEC-CD_CI'!G20</f>
        <v>Provisió per Despeses d' atenció urgent i programa d' autonomia personal</v>
      </c>
      <c r="C16" s="94" t="s">
        <v>18</v>
      </c>
      <c r="D16" s="94"/>
      <c r="E16" s="94"/>
      <c r="F16" s="42">
        <f>'[1]EXEC-CD_CI'!K20</f>
        <v>33000</v>
      </c>
      <c r="G16" s="49"/>
      <c r="H16" s="40"/>
      <c r="I16" s="5"/>
      <c r="J16" s="74"/>
      <c r="K16" s="1"/>
    </row>
    <row r="17" spans="1:17" x14ac:dyDescent="0.35">
      <c r="A17" s="74"/>
      <c r="B17" s="79" t="str">
        <f>'[1]EXEC-CD_CI'!G21</f>
        <v>Provisió per Auditoria tècnica Limitada del Servei</v>
      </c>
      <c r="C17" s="94" t="s">
        <v>18</v>
      </c>
      <c r="D17" s="94"/>
      <c r="E17" s="94"/>
      <c r="F17" s="42">
        <f>'[1]EXEC-CD_CI'!K21</f>
        <v>5499.9949999999999</v>
      </c>
      <c r="G17" s="49"/>
      <c r="H17" s="40"/>
      <c r="I17" s="5"/>
      <c r="J17" s="74"/>
      <c r="K17" s="1"/>
    </row>
    <row r="18" spans="1:17" x14ac:dyDescent="0.35">
      <c r="A18" s="74"/>
      <c r="B18" s="79" t="str">
        <f>'[1]EXEC-CD_CI'!G22</f>
        <v>Provisió per Assistència a Congressos i Formacions</v>
      </c>
      <c r="C18" s="94" t="s">
        <v>18</v>
      </c>
      <c r="D18" s="94"/>
      <c r="E18" s="94"/>
      <c r="F18" s="42">
        <f>'[1]EXEC-CD_CI'!K22</f>
        <v>1650.0000000000002</v>
      </c>
      <c r="G18" s="49"/>
      <c r="H18" s="40"/>
      <c r="I18" s="5"/>
      <c r="J18" s="74"/>
      <c r="K18" s="18"/>
      <c r="L18" s="96"/>
      <c r="M18" s="43"/>
      <c r="N18" s="2"/>
      <c r="O18" s="96"/>
      <c r="P18" s="43"/>
      <c r="Q18" s="1"/>
    </row>
    <row r="19" spans="1:17" x14ac:dyDescent="0.35">
      <c r="A19" s="74"/>
      <c r="B19" s="44"/>
      <c r="C19" s="45"/>
      <c r="D19" s="97" t="s">
        <v>19</v>
      </c>
      <c r="E19" s="98"/>
      <c r="F19" s="46">
        <f>SUM(F16:F18)</f>
        <v>40149.995000000003</v>
      </c>
      <c r="G19" s="28"/>
      <c r="H19" s="28"/>
      <c r="I19" s="5"/>
      <c r="J19" s="74"/>
      <c r="K19" s="18"/>
      <c r="L19" s="96"/>
      <c r="M19" s="47"/>
      <c r="N19" s="2"/>
      <c r="O19" s="96"/>
      <c r="P19" s="47"/>
      <c r="Q19" s="1"/>
    </row>
    <row r="20" spans="1:17" ht="17.25" customHeight="1" x14ac:dyDescent="0.35">
      <c r="A20" s="74"/>
      <c r="B20" s="44"/>
      <c r="C20" s="45"/>
      <c r="D20" s="28"/>
      <c r="E20" s="28"/>
      <c r="F20" s="48"/>
      <c r="G20" s="45"/>
      <c r="H20" s="49"/>
      <c r="I20" s="5"/>
      <c r="J20" s="74"/>
      <c r="K20" s="18"/>
      <c r="L20" s="96"/>
      <c r="M20" s="50"/>
      <c r="N20" s="2"/>
      <c r="O20" s="96"/>
      <c r="P20" s="50"/>
      <c r="Q20" s="1"/>
    </row>
    <row r="21" spans="1:17" x14ac:dyDescent="0.35">
      <c r="A21" s="74"/>
      <c r="B21" s="44"/>
      <c r="C21" s="45"/>
      <c r="D21" s="51" t="s">
        <v>20</v>
      </c>
      <c r="E21" s="52"/>
      <c r="F21" s="53">
        <f>F8+F13+F19</f>
        <v>717995.36499999999</v>
      </c>
      <c r="G21" s="54" t="s">
        <v>21</v>
      </c>
      <c r="H21" s="17" t="str">
        <f>IF(H8=0,"",H8+H13+F19)</f>
        <v/>
      </c>
      <c r="I21" s="5"/>
      <c r="J21" s="74"/>
      <c r="K21" s="18"/>
      <c r="L21" s="96"/>
      <c r="M21" s="55"/>
      <c r="N21" s="2"/>
      <c r="O21" s="96"/>
      <c r="P21" s="55"/>
      <c r="Q21" s="1"/>
    </row>
    <row r="22" spans="1:17" ht="15" thickBot="1" x14ac:dyDescent="0.4">
      <c r="A22" s="74"/>
      <c r="B22" s="44"/>
      <c r="C22" s="45"/>
      <c r="D22" s="56" t="s">
        <v>22</v>
      </c>
      <c r="E22" s="57">
        <f>'[1]EXEC-CD_CI'!H28</f>
        <v>0.1</v>
      </c>
      <c r="F22" s="58">
        <f>E22*F21</f>
        <v>71799.536500000002</v>
      </c>
      <c r="G22" s="16"/>
      <c r="H22" s="17">
        <f>SUM(H7+H11+H12+F19)*10%</f>
        <v>4014.9995000000004</v>
      </c>
      <c r="I22" s="5"/>
      <c r="J22" s="74"/>
      <c r="K22" s="1"/>
      <c r="L22" s="59"/>
      <c r="M22" s="2"/>
      <c r="N22" s="2"/>
      <c r="O22" s="59"/>
      <c r="P22" s="60"/>
      <c r="Q22" s="1"/>
    </row>
    <row r="23" spans="1:17" ht="15" thickBot="1" x14ac:dyDescent="0.4">
      <c r="A23" s="74"/>
      <c r="B23" s="44"/>
      <c r="C23" s="45"/>
      <c r="D23" s="61" t="s">
        <v>23</v>
      </c>
      <c r="E23" s="62"/>
      <c r="F23" s="63">
        <f>SUM(F21:F22)+0.005</f>
        <v>789794.90650000004</v>
      </c>
      <c r="G23" s="22" t="s">
        <v>24</v>
      </c>
      <c r="H23" s="23" t="str">
        <f>IF(H21=""," ",H21+H22)</f>
        <v xml:space="preserve"> </v>
      </c>
      <c r="I23" s="5"/>
      <c r="J23" s="74"/>
      <c r="L23" s="2"/>
      <c r="M23" s="2"/>
      <c r="N23" s="2"/>
      <c r="O23" s="2"/>
      <c r="P23" s="2"/>
    </row>
    <row r="24" spans="1:17" ht="15.5" x14ac:dyDescent="0.35">
      <c r="A24" s="74"/>
      <c r="B24" s="44"/>
      <c r="C24" s="45"/>
      <c r="D24" s="64"/>
      <c r="E24" s="65"/>
      <c r="F24" s="66"/>
      <c r="G24" s="86"/>
      <c r="H24" s="28"/>
      <c r="I24" s="5"/>
      <c r="J24" s="74"/>
      <c r="L24" s="67"/>
      <c r="M24" s="68"/>
      <c r="N24" s="2"/>
      <c r="O24" s="67"/>
      <c r="P24" s="68"/>
    </row>
    <row r="25" spans="1:17" ht="29.5" customHeight="1" x14ac:dyDescent="0.35">
      <c r="A25" s="74"/>
      <c r="B25" s="44"/>
      <c r="C25" s="69" t="s">
        <v>25</v>
      </c>
      <c r="D25" s="69"/>
      <c r="E25" s="69"/>
      <c r="F25" s="70"/>
      <c r="G25" s="69"/>
      <c r="H25" s="69"/>
      <c r="I25" s="5"/>
      <c r="J25" s="74"/>
      <c r="L25" s="67"/>
      <c r="M25" s="68"/>
      <c r="N25" s="2"/>
      <c r="O25" s="67"/>
      <c r="P25" s="68"/>
    </row>
    <row r="26" spans="1:17" x14ac:dyDescent="0.35">
      <c r="A26" s="74"/>
      <c r="B26" s="71"/>
      <c r="C26" s="72"/>
      <c r="D26" s="72"/>
      <c r="E26" s="72"/>
      <c r="F26" s="72"/>
      <c r="G26" s="72"/>
      <c r="H26" s="72"/>
      <c r="I26" s="5"/>
      <c r="J26" s="74"/>
      <c r="L26" s="2"/>
      <c r="M26" s="2"/>
      <c r="N26" s="2"/>
      <c r="O26" s="2"/>
      <c r="P26" s="2"/>
    </row>
    <row r="27" spans="1:17" x14ac:dyDescent="0.35">
      <c r="A27" s="74"/>
      <c r="B27" s="71"/>
      <c r="C27" s="95" t="s">
        <v>26</v>
      </c>
      <c r="D27" s="95"/>
      <c r="E27" s="95"/>
      <c r="F27" s="72"/>
      <c r="G27" s="72"/>
      <c r="H27" s="72"/>
      <c r="I27" s="5"/>
      <c r="J27" s="74"/>
    </row>
    <row r="28" spans="1:17" x14ac:dyDescent="0.35">
      <c r="A28" s="74"/>
      <c r="B28" s="71"/>
      <c r="C28" s="95"/>
      <c r="D28" s="95"/>
      <c r="E28" s="95"/>
      <c r="F28" s="72"/>
      <c r="G28" s="72"/>
      <c r="H28" s="72"/>
      <c r="I28" s="5"/>
      <c r="J28" s="74"/>
      <c r="L28" s="3"/>
    </row>
    <row r="29" spans="1:17" x14ac:dyDescent="0.35">
      <c r="A29" s="74"/>
      <c r="B29" s="71"/>
      <c r="C29" s="95"/>
      <c r="D29" s="95"/>
      <c r="E29" s="95"/>
      <c r="F29" s="72"/>
      <c r="G29" s="72"/>
      <c r="H29" s="72"/>
      <c r="I29" s="5"/>
      <c r="J29" s="74"/>
      <c r="L29" s="3"/>
      <c r="M29" s="3"/>
      <c r="N29" s="3"/>
      <c r="O29" s="3"/>
      <c r="P29" s="3"/>
      <c r="Q29" s="3"/>
    </row>
    <row r="30" spans="1:17" x14ac:dyDescent="0.35">
      <c r="A30" s="74"/>
      <c r="B30" s="71"/>
      <c r="C30" s="95"/>
      <c r="D30" s="95"/>
      <c r="E30" s="95"/>
      <c r="F30" s="72"/>
      <c r="G30" s="72"/>
      <c r="H30" s="72"/>
      <c r="I30" s="5"/>
      <c r="J30" s="74"/>
    </row>
    <row r="31" spans="1:17" x14ac:dyDescent="0.35">
      <c r="A31" s="74"/>
      <c r="B31" s="71"/>
      <c r="C31" s="95"/>
      <c r="D31" s="95"/>
      <c r="E31" s="95"/>
      <c r="F31" s="72"/>
      <c r="G31" s="72"/>
      <c r="H31" s="72"/>
      <c r="I31" s="5"/>
      <c r="J31" s="74"/>
    </row>
    <row r="32" spans="1:17" x14ac:dyDescent="0.35">
      <c r="A32" s="74"/>
      <c r="B32" s="71"/>
      <c r="C32" s="95"/>
      <c r="D32" s="95"/>
      <c r="E32" s="95"/>
      <c r="F32" s="72"/>
      <c r="G32" s="72"/>
      <c r="H32" s="72"/>
      <c r="I32" s="5"/>
      <c r="J32" s="74"/>
    </row>
    <row r="33" spans="1:10" x14ac:dyDescent="0.35">
      <c r="A33" s="74"/>
      <c r="B33" s="71"/>
      <c r="C33" s="95"/>
      <c r="D33" s="95"/>
      <c r="E33" s="95"/>
      <c r="F33" s="72"/>
      <c r="G33" s="72"/>
      <c r="H33" s="72"/>
      <c r="I33" s="5"/>
      <c r="J33" s="74"/>
    </row>
    <row r="34" spans="1:10" x14ac:dyDescent="0.35">
      <c r="A34" s="74"/>
      <c r="B34" s="71"/>
      <c r="C34" s="95"/>
      <c r="D34" s="95"/>
      <c r="E34" s="95"/>
      <c r="F34" s="72"/>
      <c r="G34" s="72"/>
      <c r="H34" s="72"/>
      <c r="I34" s="5"/>
      <c r="J34" s="74"/>
    </row>
    <row r="35" spans="1:10" x14ac:dyDescent="0.35">
      <c r="A35" s="74"/>
      <c r="B35" s="71"/>
      <c r="C35" s="95"/>
      <c r="D35" s="95"/>
      <c r="E35" s="95"/>
      <c r="F35" s="72"/>
      <c r="G35" s="72"/>
      <c r="H35" s="72"/>
      <c r="I35" s="5"/>
      <c r="J35" s="74"/>
    </row>
    <row r="36" spans="1:10" x14ac:dyDescent="0.35">
      <c r="A36" s="74"/>
      <c r="B36" s="71"/>
      <c r="C36" s="95"/>
      <c r="D36" s="95"/>
      <c r="E36" s="95"/>
      <c r="F36" s="72"/>
      <c r="G36" s="72"/>
      <c r="H36" s="72"/>
      <c r="I36" s="5"/>
      <c r="J36" s="74"/>
    </row>
    <row r="37" spans="1:10" x14ac:dyDescent="0.35">
      <c r="A37" s="74"/>
      <c r="B37" s="71"/>
      <c r="C37" s="80" t="s">
        <v>27</v>
      </c>
      <c r="D37" s="72"/>
      <c r="E37" s="72"/>
      <c r="F37" s="72"/>
      <c r="G37" s="72"/>
      <c r="H37" s="72"/>
      <c r="I37" s="5"/>
      <c r="J37" s="74"/>
    </row>
    <row r="38" spans="1:10" ht="15" thickBot="1" x14ac:dyDescent="0.4">
      <c r="A38" s="74"/>
      <c r="B38" s="81"/>
      <c r="C38" s="82"/>
      <c r="D38" s="82"/>
      <c r="E38" s="82"/>
      <c r="F38" s="82"/>
      <c r="G38" s="82"/>
      <c r="H38" s="82"/>
      <c r="I38" s="83"/>
      <c r="J38" s="74"/>
    </row>
    <row r="39" spans="1:10" x14ac:dyDescent="0.35">
      <c r="A39" s="74"/>
      <c r="B39" s="74"/>
      <c r="C39" s="74"/>
      <c r="D39" s="74"/>
      <c r="E39" s="74"/>
      <c r="F39" s="74"/>
      <c r="G39" s="74"/>
      <c r="H39" s="74"/>
      <c r="I39" s="74"/>
      <c r="J39" s="74"/>
    </row>
    <row r="40" spans="1:10" x14ac:dyDescent="0.35">
      <c r="A40" s="84"/>
      <c r="B40" s="74"/>
      <c r="C40" s="74"/>
      <c r="D40" s="74"/>
      <c r="E40" s="74"/>
      <c r="F40" s="74"/>
      <c r="G40" s="74"/>
      <c r="H40" s="74"/>
      <c r="I40" s="85"/>
      <c r="J40" s="74"/>
    </row>
  </sheetData>
  <sheetProtection password="CED6" sheet="1" objects="1" scenarios="1"/>
  <mergeCells count="12">
    <mergeCell ref="L18:L19"/>
    <mergeCell ref="O18:O19"/>
    <mergeCell ref="D19:E19"/>
    <mergeCell ref="L20:L21"/>
    <mergeCell ref="O20:O21"/>
    <mergeCell ref="B2:I2"/>
    <mergeCell ref="D8:E8"/>
    <mergeCell ref="D13:E13"/>
    <mergeCell ref="C16:E16"/>
    <mergeCell ref="C27:E36"/>
    <mergeCell ref="C17:E17"/>
    <mergeCell ref="C18:E18"/>
  </mergeCells>
  <pageMargins left="0.7" right="0.7" top="0.75" bottom="0.75" header="0.3" footer="0.3"/>
  <pageSetup paperSize="8" scale="73"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 3bis</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2023-08-01T12:09:38Z</cp:lastPrinted>
  <dcterms:created xsi:type="dcterms:W3CDTF">2023-06-30T21:20:14Z</dcterms:created>
  <dcterms:modified xsi:type="dcterms:W3CDTF">2023-10-02T10:04:10Z</dcterms:modified>
</cp:coreProperties>
</file>