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filterPrivacy="1" defaultThemeVersion="124226"/>
  <bookViews>
    <workbookView xWindow="240" yWindow="105" windowWidth="19530" windowHeight="8010"/>
  </bookViews>
  <sheets>
    <sheet name="Hoja1" sheetId="1" r:id="rId1"/>
    <sheet name="Hoja2" sheetId="2" r:id="rId2"/>
    <sheet name="Hoja3" sheetId="3" r:id="rId3"/>
  </sheets>
  <externalReferences>
    <externalReference r:id="rId4"/>
  </externalReferences>
  <calcPr calcId="145621"/>
</workbook>
</file>

<file path=xl/calcChain.xml><?xml version="1.0" encoding="utf-8"?>
<calcChain xmlns="http://schemas.openxmlformats.org/spreadsheetml/2006/main">
  <c r="D14" i="1" l="1"/>
  <c r="F14" i="1" s="1"/>
  <c r="C14" i="1"/>
  <c r="H14" i="1" s="1"/>
  <c r="D13" i="1"/>
  <c r="F13" i="1" s="1"/>
  <c r="C13" i="1"/>
  <c r="H13" i="1" s="1"/>
  <c r="H12" i="1"/>
  <c r="F12" i="1"/>
  <c r="D12" i="1"/>
  <c r="C12" i="1"/>
  <c r="D11" i="1"/>
  <c r="F11" i="1" s="1"/>
  <c r="C11" i="1"/>
  <c r="H11" i="1" s="1"/>
  <c r="D10" i="1"/>
  <c r="F10" i="1" s="1"/>
  <c r="C10" i="1"/>
  <c r="H10" i="1" s="1"/>
  <c r="D9" i="1"/>
  <c r="F9" i="1" s="1"/>
  <c r="C9" i="1"/>
  <c r="H9" i="1" s="1"/>
  <c r="H7" i="1"/>
  <c r="F7" i="1"/>
  <c r="H6" i="1"/>
  <c r="H15" i="1" l="1"/>
  <c r="H17" i="1"/>
  <c r="F15" i="1"/>
  <c r="F17" i="1" s="1"/>
  <c r="F19" i="1" l="1"/>
  <c r="F18" i="1"/>
  <c r="H18" i="1"/>
  <c r="H19" i="1" s="1"/>
</calcChain>
</file>

<file path=xl/sharedStrings.xml><?xml version="1.0" encoding="utf-8"?>
<sst xmlns="http://schemas.openxmlformats.org/spreadsheetml/2006/main" count="31" uniqueCount="27">
  <si>
    <r>
      <rPr>
        <b/>
        <u/>
        <sz val="11"/>
        <color theme="1"/>
        <rFont val="Calibri"/>
        <family val="2"/>
        <scheme val="minor"/>
      </rPr>
      <t>Annex 4 bis:</t>
    </r>
    <r>
      <rPr>
        <b/>
        <sz val="11"/>
        <color theme="1"/>
        <rFont val="Calibri"/>
        <family val="2"/>
        <scheme val="minor"/>
      </rPr>
      <t xml:space="preserve"> Oferta econòmica full de càlcul</t>
    </r>
  </si>
  <si>
    <t>Codi</t>
  </si>
  <si>
    <t>Descripció</t>
  </si>
  <si>
    <t>Quantitat estimada (2 anys)</t>
  </si>
  <si>
    <t>Preu u/t Sortida</t>
  </si>
  <si>
    <t>Unitats</t>
  </si>
  <si>
    <t>Import sortida</t>
  </si>
  <si>
    <t>Preu u/t Proveïdor</t>
  </si>
  <si>
    <t>Import Proveïdor</t>
  </si>
  <si>
    <t>Subtotal preu global</t>
  </si>
  <si>
    <t>Preu per adreça Moto (destinacions Barcelona i Hospitalet)</t>
  </si>
  <si>
    <t>Adreça</t>
  </si>
  <si>
    <t>Suplement per Km. Moto (Destinacions fora de Barcelona i hospitalet)</t>
  </si>
  <si>
    <t>Km</t>
  </si>
  <si>
    <t>Suplement per temps d'espera Moto</t>
  </si>
  <si>
    <t>Minuts</t>
  </si>
  <si>
    <t>Preu Hora Furgoneta (400 kg.) inclòs conductor</t>
  </si>
  <si>
    <t>Hora</t>
  </si>
  <si>
    <t>Preu Hora Furgoneta (1000 kg.) inclòs conductor</t>
  </si>
  <si>
    <t>Suplement Km. furgoneta (Destinacions fora de Barcelona i l'Hospitalet)</t>
  </si>
  <si>
    <t>Subtotal preu global proveïdor</t>
  </si>
  <si>
    <t>IMPORT</t>
  </si>
  <si>
    <t>IVA</t>
  </si>
  <si>
    <t>TOTAL</t>
  </si>
  <si>
    <t>TOTAL PROVEÏDOR</t>
  </si>
  <si>
    <t>EXP 20250042 ANNEX-4 BIS</t>
  </si>
  <si>
    <t>Preu Global Ruta Fixa Mensual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</si>
</sst>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-* #,##0.00\ &quot;€&quot;_-;\-* #,##0.00\ &quot;€&quot;_-;_-* &quot;-&quot;??\ &quot;€&quot;_-;_-@_-"/>
    <numFmt numFmtId="164" formatCode="#,##0.00\ &quot;€&quot;"/>
  </numFmts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8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 tint="-0.14999847407452621"/>
        <bgColor indexed="64"/>
      </patternFill>
    </fill>
  </fills>
  <borders count="13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9" fontId="3" fillId="0" borderId="0" applyFont="0" applyFill="0" applyBorder="0" applyAlignment="0" applyProtection="0"/>
  </cellStyleXfs>
  <cellXfs count="47">
    <xf numFmtId="0" fontId="0" fillId="0" borderId="0" xfId="0"/>
    <xf numFmtId="0" fontId="1" fillId="0" borderId="0" xfId="0" applyFont="1"/>
    <xf numFmtId="0" fontId="1" fillId="2" borderId="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/>
    </xf>
    <xf numFmtId="0" fontId="0" fillId="0" borderId="4" xfId="0" applyBorder="1"/>
    <xf numFmtId="0" fontId="0" fillId="0" borderId="5" xfId="0" applyBorder="1"/>
    <xf numFmtId="44" fontId="1" fillId="0" borderId="5" xfId="0" applyNumberFormat="1" applyFont="1" applyBorder="1"/>
    <xf numFmtId="164" fontId="1" fillId="0" borderId="5" xfId="0" applyNumberFormat="1" applyFont="1" applyBorder="1"/>
    <xf numFmtId="164" fontId="0" fillId="3" borderId="5" xfId="0" applyNumberFormat="1" applyFill="1" applyBorder="1"/>
    <xf numFmtId="164" fontId="0" fillId="0" borderId="6" xfId="0" applyNumberFormat="1" applyBorder="1"/>
    <xf numFmtId="0" fontId="1" fillId="4" borderId="7" xfId="0" applyFont="1" applyFill="1" applyBorder="1" applyAlignment="1">
      <alignment horizontal="right"/>
    </xf>
    <xf numFmtId="0" fontId="0" fillId="4" borderId="8" xfId="0" applyFill="1" applyBorder="1"/>
    <xf numFmtId="164" fontId="1" fillId="4" borderId="8" xfId="0" applyNumberFormat="1" applyFont="1" applyFill="1" applyBorder="1"/>
    <xf numFmtId="164" fontId="0" fillId="4" borderId="9" xfId="0" applyNumberFormat="1" applyFill="1" applyBorder="1"/>
    <xf numFmtId="164" fontId="0" fillId="0" borderId="0" xfId="0" applyNumberFormat="1"/>
    <xf numFmtId="0" fontId="0" fillId="0" borderId="1" xfId="0" applyBorder="1"/>
    <xf numFmtId="0" fontId="0" fillId="0" borderId="2" xfId="0" applyBorder="1" applyAlignment="1">
      <alignment wrapText="1"/>
    </xf>
    <xf numFmtId="3" fontId="1" fillId="0" borderId="2" xfId="0" applyNumberFormat="1" applyFont="1" applyBorder="1"/>
    <xf numFmtId="44" fontId="1" fillId="0" borderId="2" xfId="0" applyNumberFormat="1" applyFont="1" applyBorder="1"/>
    <xf numFmtId="0" fontId="0" fillId="0" borderId="2" xfId="0" applyBorder="1"/>
    <xf numFmtId="164" fontId="1" fillId="0" borderId="2" xfId="0" applyNumberFormat="1" applyFont="1" applyBorder="1"/>
    <xf numFmtId="164" fontId="0" fillId="3" borderId="2" xfId="0" applyNumberFormat="1" applyFill="1" applyBorder="1"/>
    <xf numFmtId="164" fontId="0" fillId="0" borderId="3" xfId="0" applyNumberFormat="1" applyBorder="1"/>
    <xf numFmtId="0" fontId="0" fillId="0" borderId="10" xfId="0" applyBorder="1"/>
    <xf numFmtId="0" fontId="0" fillId="0" borderId="11" xfId="0" applyBorder="1" applyAlignment="1">
      <alignment wrapText="1"/>
    </xf>
    <xf numFmtId="3" fontId="1" fillId="0" borderId="11" xfId="0" applyNumberFormat="1" applyFont="1" applyBorder="1"/>
    <xf numFmtId="44" fontId="1" fillId="0" borderId="11" xfId="0" applyNumberFormat="1" applyFont="1" applyBorder="1"/>
    <xf numFmtId="164" fontId="0" fillId="3" borderId="11" xfId="0" applyNumberFormat="1" applyFill="1" applyBorder="1"/>
    <xf numFmtId="0" fontId="0" fillId="0" borderId="11" xfId="0" applyBorder="1"/>
    <xf numFmtId="164" fontId="1" fillId="0" borderId="11" xfId="0" applyNumberFormat="1" applyFont="1" applyBorder="1"/>
    <xf numFmtId="0" fontId="1" fillId="4" borderId="8" xfId="0" applyFont="1" applyFill="1" applyBorder="1"/>
    <xf numFmtId="164" fontId="0" fillId="0" borderId="2" xfId="0" applyNumberFormat="1" applyBorder="1"/>
    <xf numFmtId="9" fontId="0" fillId="0" borderId="11" xfId="0" applyNumberFormat="1" applyBorder="1"/>
    <xf numFmtId="4" fontId="0" fillId="0" borderId="11" xfId="0" applyNumberFormat="1" applyBorder="1"/>
    <xf numFmtId="9" fontId="0" fillId="3" borderId="11" xfId="0" applyNumberFormat="1" applyFill="1" applyBorder="1"/>
    <xf numFmtId="0" fontId="0" fillId="0" borderId="12" xfId="0" applyBorder="1"/>
    <xf numFmtId="0" fontId="1" fillId="4" borderId="4" xfId="0" applyFont="1" applyFill="1" applyBorder="1"/>
    <xf numFmtId="0" fontId="0" fillId="4" borderId="5" xfId="0" applyFill="1" applyBorder="1"/>
    <xf numFmtId="164" fontId="1" fillId="4" borderId="5" xfId="0" applyNumberFormat="1" applyFont="1" applyFill="1" applyBorder="1"/>
    <xf numFmtId="0" fontId="1" fillId="4" borderId="5" xfId="0" applyFont="1" applyFill="1" applyBorder="1"/>
    <xf numFmtId="164" fontId="0" fillId="4" borderId="6" xfId="0" applyNumberFormat="1" applyFill="1" applyBorder="1"/>
    <xf numFmtId="9" fontId="4" fillId="0" borderId="0" xfId="1" applyFont="1"/>
    <xf numFmtId="0" fontId="4" fillId="0" borderId="0" xfId="0" applyFont="1"/>
    <xf numFmtId="9" fontId="0" fillId="0" borderId="0" xfId="1" applyFont="1"/>
    <xf numFmtId="0" fontId="5" fillId="0" borderId="0" xfId="0" applyFont="1"/>
  </cellXfs>
  <cellStyles count="2">
    <cellStyle name="Normal" xfId="0" builtinId="0"/>
    <cellStyle name="Percentatge" xfId="1" builtinId="5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Estudi%20costos_MISSATGERIA%202025%20-%20quadrat%20-%20revisat-%2027%20maig%202025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ST RUTA FIXA"/>
      <sheetName val="COST ANUAL ACTUAL"/>
      <sheetName val="DIR-INDI"/>
      <sheetName val="PBL-VEC"/>
      <sheetName val="ANNEX 3"/>
    </sheetNames>
    <sheetDataSet>
      <sheetData sheetId="0"/>
      <sheetData sheetId="1">
        <row r="8">
          <cell r="D8">
            <v>3.789273283487999</v>
          </cell>
          <cell r="H8">
            <v>720</v>
          </cell>
        </row>
        <row r="9">
          <cell r="D9">
            <v>0.69770746172159981</v>
          </cell>
          <cell r="H9">
            <v>360</v>
          </cell>
        </row>
        <row r="10">
          <cell r="D10">
            <v>0.36088316985599989</v>
          </cell>
          <cell r="H10">
            <v>1200</v>
          </cell>
        </row>
        <row r="13">
          <cell r="D13">
            <v>21.652990191359994</v>
          </cell>
          <cell r="H13">
            <v>540</v>
          </cell>
        </row>
        <row r="14">
          <cell r="D14">
            <v>26.464765789439994</v>
          </cell>
          <cell r="H14">
            <v>180</v>
          </cell>
        </row>
        <row r="15">
          <cell r="D15">
            <v>0.90220792463999977</v>
          </cell>
          <cell r="H15">
            <v>180</v>
          </cell>
        </row>
      </sheetData>
      <sheetData sheetId="2"/>
      <sheetData sheetId="3"/>
      <sheetData sheetId="4"/>
    </sheetDataSet>
  </externalBook>
</externalLink>
</file>

<file path=xl/theme/theme1.xml><?xml version="1.0" encoding="utf-8"?>
<a:theme xmlns:a="http://schemas.openxmlformats.org/drawingml/2006/main" name="Tema de l'Office">
  <a:themeElements>
    <a:clrScheme name="Oficin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icin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icin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L19"/>
  <sheetViews>
    <sheetView tabSelected="1" workbookViewId="0">
      <selection activeCell="N16" sqref="N16"/>
    </sheetView>
  </sheetViews>
  <sheetFormatPr defaultColWidth="11.42578125" defaultRowHeight="15" x14ac:dyDescent="0.25"/>
  <cols>
    <col min="1" max="1" width="8.28515625" customWidth="1"/>
    <col min="2" max="2" width="51.85546875" customWidth="1"/>
    <col min="3" max="3" width="9.140625" customWidth="1"/>
    <col min="4" max="4" width="40.140625" bestFit="1" customWidth="1"/>
    <col min="5" max="5" width="14" customWidth="1"/>
    <col min="6" max="6" width="13.5703125" customWidth="1"/>
    <col min="7" max="7" width="28.28515625" bestFit="1" customWidth="1"/>
    <col min="8" max="8" width="16.28515625" bestFit="1" customWidth="1"/>
  </cols>
  <sheetData>
    <row r="2" spans="1:10" x14ac:dyDescent="0.25">
      <c r="D2" s="1" t="s">
        <v>0</v>
      </c>
    </row>
    <row r="3" spans="1:10" ht="23.25" x14ac:dyDescent="0.35">
      <c r="A3" s="46" t="s">
        <v>25</v>
      </c>
    </row>
    <row r="4" spans="1:10" ht="15.75" thickBot="1" x14ac:dyDescent="0.3"/>
    <row r="5" spans="1:10" ht="60" x14ac:dyDescent="0.25">
      <c r="A5" s="2" t="s">
        <v>1</v>
      </c>
      <c r="B5" s="3" t="s">
        <v>2</v>
      </c>
      <c r="C5" s="4" t="s">
        <v>3</v>
      </c>
      <c r="D5" s="3" t="s">
        <v>4</v>
      </c>
      <c r="E5" s="3" t="s">
        <v>5</v>
      </c>
      <c r="F5" s="3" t="s">
        <v>6</v>
      </c>
      <c r="G5" s="3" t="s">
        <v>7</v>
      </c>
      <c r="H5" s="5" t="s">
        <v>8</v>
      </c>
    </row>
    <row r="6" spans="1:10" ht="15.75" thickBot="1" x14ac:dyDescent="0.3">
      <c r="A6" s="6">
        <v>1</v>
      </c>
      <c r="B6" s="7" t="s">
        <v>26</v>
      </c>
      <c r="C6" s="7"/>
      <c r="D6" s="8"/>
      <c r="E6" s="7"/>
      <c r="F6" s="9">
        <v>77171.259999999995</v>
      </c>
      <c r="G6" s="10"/>
      <c r="H6" s="11">
        <f>G6</f>
        <v>0</v>
      </c>
    </row>
    <row r="7" spans="1:10" ht="15.75" thickBot="1" x14ac:dyDescent="0.3">
      <c r="D7" s="12" t="s">
        <v>9</v>
      </c>
      <c r="E7" s="13"/>
      <c r="F7" s="14">
        <f>+F6</f>
        <v>77171.259999999995</v>
      </c>
      <c r="G7" s="14"/>
      <c r="H7" s="15">
        <f>+H6</f>
        <v>0</v>
      </c>
      <c r="J7" s="43"/>
    </row>
    <row r="8" spans="1:10" ht="15.75" thickBot="1" x14ac:dyDescent="0.3">
      <c r="G8" s="16"/>
      <c r="J8" s="44"/>
    </row>
    <row r="9" spans="1:10" ht="30.75" thickBot="1" x14ac:dyDescent="0.3">
      <c r="A9" s="17">
        <v>2</v>
      </c>
      <c r="B9" s="18" t="s">
        <v>10</v>
      </c>
      <c r="C9" s="19">
        <f>'[1]COST ANUAL ACTUAL'!H8*2</f>
        <v>1440</v>
      </c>
      <c r="D9" s="20">
        <f>'[1]COST ANUAL ACTUAL'!D8</f>
        <v>3.789273283487999</v>
      </c>
      <c r="E9" s="21" t="s">
        <v>11</v>
      </c>
      <c r="F9" s="22">
        <f>+D9*C9</f>
        <v>5456.5535282227183</v>
      </c>
      <c r="G9" s="23"/>
      <c r="H9" s="24">
        <f>+G9*C9</f>
        <v>0</v>
      </c>
      <c r="J9" s="44"/>
    </row>
    <row r="10" spans="1:10" ht="30.75" thickBot="1" x14ac:dyDescent="0.3">
      <c r="A10" s="25">
        <v>3</v>
      </c>
      <c r="B10" s="26" t="s">
        <v>12</v>
      </c>
      <c r="C10" s="27">
        <f>'[1]COST ANUAL ACTUAL'!H9*2</f>
        <v>720</v>
      </c>
      <c r="D10" s="28">
        <f>'[1]COST ANUAL ACTUAL'!D9</f>
        <v>0.69770746172159981</v>
      </c>
      <c r="E10" s="26" t="s">
        <v>13</v>
      </c>
      <c r="F10" s="22">
        <f>+D10*C10</f>
        <v>502.34937243955187</v>
      </c>
      <c r="G10" s="29"/>
      <c r="H10" s="24">
        <f t="shared" ref="H10:H14" si="0">+G10*C10</f>
        <v>0</v>
      </c>
      <c r="J10" s="44"/>
    </row>
    <row r="11" spans="1:10" ht="15.75" thickBot="1" x14ac:dyDescent="0.3">
      <c r="A11" s="25">
        <v>4</v>
      </c>
      <c r="B11" s="26" t="s">
        <v>14</v>
      </c>
      <c r="C11" s="27">
        <f>'[1]COST ANUAL ACTUAL'!H10*2</f>
        <v>2400</v>
      </c>
      <c r="D11" s="28">
        <f>'[1]COST ANUAL ACTUAL'!D10</f>
        <v>0.36088316985599989</v>
      </c>
      <c r="E11" s="30" t="s">
        <v>15</v>
      </c>
      <c r="F11" s="31">
        <f t="shared" ref="F11:F14" si="1">+D11*C11</f>
        <v>866.11960765439972</v>
      </c>
      <c r="G11" s="29"/>
      <c r="H11" s="24">
        <f t="shared" si="0"/>
        <v>0</v>
      </c>
      <c r="J11" s="44"/>
    </row>
    <row r="12" spans="1:10" ht="15.75" thickBot="1" x14ac:dyDescent="0.3">
      <c r="A12" s="25">
        <v>5</v>
      </c>
      <c r="B12" s="26" t="s">
        <v>16</v>
      </c>
      <c r="C12" s="27">
        <f>'[1]COST ANUAL ACTUAL'!H13*2</f>
        <v>1080</v>
      </c>
      <c r="D12" s="28">
        <f>'[1]COST ANUAL ACTUAL'!D13</f>
        <v>21.652990191359994</v>
      </c>
      <c r="E12" s="30" t="s">
        <v>17</v>
      </c>
      <c r="F12" s="31">
        <f t="shared" si="1"/>
        <v>23385.229406668794</v>
      </c>
      <c r="G12" s="29"/>
      <c r="H12" s="24">
        <f t="shared" si="0"/>
        <v>0</v>
      </c>
      <c r="J12" s="44"/>
    </row>
    <row r="13" spans="1:10" ht="15.75" thickBot="1" x14ac:dyDescent="0.3">
      <c r="A13" s="25">
        <v>6</v>
      </c>
      <c r="B13" s="26" t="s">
        <v>18</v>
      </c>
      <c r="C13" s="27">
        <f>'[1]COST ANUAL ACTUAL'!H14*2</f>
        <v>360</v>
      </c>
      <c r="D13" s="28">
        <f>'[1]COST ANUAL ACTUAL'!D14</f>
        <v>26.464765789439994</v>
      </c>
      <c r="E13" s="30" t="s">
        <v>17</v>
      </c>
      <c r="F13" s="31">
        <f t="shared" si="1"/>
        <v>9527.3156841983982</v>
      </c>
      <c r="G13" s="29"/>
      <c r="H13" s="24">
        <f t="shared" si="0"/>
        <v>0</v>
      </c>
      <c r="J13" s="44"/>
    </row>
    <row r="14" spans="1:10" ht="30.75" thickBot="1" x14ac:dyDescent="0.3">
      <c r="A14" s="25">
        <v>7</v>
      </c>
      <c r="B14" s="26" t="s">
        <v>19</v>
      </c>
      <c r="C14" s="27">
        <f>'[1]COST ANUAL ACTUAL'!H15*2</f>
        <v>360</v>
      </c>
      <c r="D14" s="28">
        <f>'[1]COST ANUAL ACTUAL'!D15</f>
        <v>0.90220792463999977</v>
      </c>
      <c r="E14" s="30" t="s">
        <v>13</v>
      </c>
      <c r="F14" s="9">
        <f t="shared" si="1"/>
        <v>324.79485287039989</v>
      </c>
      <c r="G14" s="29"/>
      <c r="H14" s="24">
        <f t="shared" si="0"/>
        <v>0</v>
      </c>
      <c r="J14" s="44"/>
    </row>
    <row r="15" spans="1:10" ht="15.75" thickBot="1" x14ac:dyDescent="0.3">
      <c r="D15" s="12" t="s">
        <v>9</v>
      </c>
      <c r="E15" s="13"/>
      <c r="F15" s="14">
        <f>SUM(F9:F14)</f>
        <v>40062.362452054265</v>
      </c>
      <c r="G15" s="32" t="s">
        <v>20</v>
      </c>
      <c r="H15" s="15">
        <f>SUM(H9:H14)</f>
        <v>0</v>
      </c>
      <c r="J15" s="43"/>
    </row>
    <row r="16" spans="1:10" ht="15.75" thickBot="1" x14ac:dyDescent="0.3"/>
    <row r="17" spans="4:12" x14ac:dyDescent="0.25">
      <c r="D17" s="17" t="s">
        <v>21</v>
      </c>
      <c r="E17" s="21"/>
      <c r="F17" s="33">
        <f>+F7+F15</f>
        <v>117233.62245205426</v>
      </c>
      <c r="G17" s="21" t="s">
        <v>21</v>
      </c>
      <c r="H17" s="24">
        <f>+H7+H15</f>
        <v>0</v>
      </c>
      <c r="L17" s="45"/>
    </row>
    <row r="18" spans="4:12" x14ac:dyDescent="0.25">
      <c r="D18" s="25" t="s">
        <v>22</v>
      </c>
      <c r="E18" s="34">
        <v>0.21</v>
      </c>
      <c r="F18" s="35">
        <f>+F17*21%</f>
        <v>24619.060714931395</v>
      </c>
      <c r="G18" s="36">
        <v>0.21</v>
      </c>
      <c r="H18" s="37">
        <f>+H17*21%</f>
        <v>0</v>
      </c>
    </row>
    <row r="19" spans="4:12" ht="15.75" thickBot="1" x14ac:dyDescent="0.3">
      <c r="D19" s="38" t="s">
        <v>23</v>
      </c>
      <c r="E19" s="39"/>
      <c r="F19" s="40">
        <f>+F17+F18</f>
        <v>141852.68316698566</v>
      </c>
      <c r="G19" s="41" t="s">
        <v>24</v>
      </c>
      <c r="H19" s="42">
        <f>+H17+H18</f>
        <v>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Fulls de càlcul</vt:lpstr>
      </vt:variant>
      <vt:variant>
        <vt:i4>3</vt:i4>
      </vt:variant>
    </vt:vector>
  </HeadingPairs>
  <TitlesOfParts>
    <vt:vector size="3" baseType="lpstr">
      <vt:lpstr>Hoja1</vt:lpstr>
      <vt:lpstr>Hoja2</vt:lpstr>
      <vt:lpstr>Hoja3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2025-05-30T09:56:47Z</dcterms:modified>
</cp:coreProperties>
</file>