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K:\QUOTA\IMSS\Jurídic_restore\CONTRACTES\2025\25000224 P2500150 Missatgeria\"/>
    </mc:Choice>
  </mc:AlternateContent>
  <xr:revisionPtr revIDLastSave="0" documentId="13_ncr:1_{D30F2659-7A3E-4DFC-BB1B-ACA48B84456F}" xr6:coauthVersionLast="47" xr6:coauthVersionMax="47" xr10:uidLastSave="{00000000-0000-0000-0000-000000000000}"/>
  <bookViews>
    <workbookView xWindow="-50" yWindow="-50" windowWidth="19300" windowHeight="10300" xr2:uid="{00000000-000D-0000-FFFF-FFFF00000000}"/>
  </bookViews>
  <sheets>
    <sheet name="Sheet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1" l="1"/>
  <c r="F9" i="1" s="1"/>
  <c r="H20" i="1"/>
  <c r="H21" i="1"/>
  <c r="H19" i="1"/>
  <c r="H16" i="1"/>
  <c r="H17" i="1"/>
  <c r="H15" i="1"/>
  <c r="H12" i="1"/>
  <c r="H13" i="1"/>
  <c r="H11" i="1"/>
  <c r="H8" i="1"/>
  <c r="H9" i="1" s="1"/>
  <c r="F21" i="1"/>
  <c r="E21" i="1"/>
  <c r="D21" i="1"/>
  <c r="E20" i="1"/>
  <c r="D20" i="1"/>
  <c r="F20" i="1" s="1"/>
  <c r="E19" i="1"/>
  <c r="D19" i="1"/>
  <c r="F19" i="1" s="1"/>
  <c r="F22" i="1" s="1"/>
  <c r="E17" i="1"/>
  <c r="D17" i="1"/>
  <c r="F17" i="1" s="1"/>
  <c r="F16" i="1"/>
  <c r="E16" i="1"/>
  <c r="D16" i="1"/>
  <c r="F15" i="1"/>
  <c r="E15" i="1"/>
  <c r="D15" i="1"/>
  <c r="E13" i="1"/>
  <c r="D13" i="1"/>
  <c r="F13" i="1" s="1"/>
  <c r="E12" i="1"/>
  <c r="D12" i="1"/>
  <c r="F12" i="1" s="1"/>
  <c r="F11" i="1"/>
  <c r="E11" i="1"/>
  <c r="D11" i="1"/>
  <c r="H18" i="1" l="1"/>
  <c r="H14" i="1"/>
  <c r="H22" i="1"/>
  <c r="F23" i="1"/>
  <c r="F18" i="1"/>
  <c r="F14" i="1"/>
  <c r="H23" i="1" l="1"/>
  <c r="H24" i="1" s="1"/>
  <c r="F25" i="1"/>
  <c r="F24" i="1"/>
  <c r="H25" i="1" l="1"/>
</calcChain>
</file>

<file path=xl/sharedStrings.xml><?xml version="1.0" encoding="utf-8"?>
<sst xmlns="http://schemas.openxmlformats.org/spreadsheetml/2006/main" count="37" uniqueCount="27">
  <si>
    <t xml:space="preserve">CONTRACTE PER L’EXECUCIÓ DELS SERVEIS DE MISSATGERIA A L’INSTITUT MUNICIPAL DE SERVEIS SOCIALS </t>
  </si>
  <si>
    <t>Codi</t>
  </si>
  <si>
    <t>Descripció</t>
  </si>
  <si>
    <t>Quantitat estimada</t>
  </si>
  <si>
    <t>Preu u/t Sortida</t>
  </si>
  <si>
    <t>Import sortida</t>
  </si>
  <si>
    <t>Preu u/t  Proveïdor</t>
  </si>
  <si>
    <t>Import  Proveïdor</t>
  </si>
  <si>
    <t xml:space="preserve">Despeses per preu GLOBAL </t>
  </si>
  <si>
    <t>Preu GLOBAL 24 mesos</t>
  </si>
  <si>
    <t>Subtotal preu GLOBAL</t>
  </si>
  <si>
    <t>Subtotal preu global proveidor</t>
  </si>
  <si>
    <t>Despeses per preu UNITARI  2026</t>
  </si>
  <si>
    <t>FURGONETA 400 Kg</t>
  </si>
  <si>
    <t>FURGONETA 1000 Kg</t>
  </si>
  <si>
    <t>MOTO</t>
  </si>
  <si>
    <t>Subtotal preu UNITARI</t>
  </si>
  <si>
    <t>Subtotal preu unitari proveidor</t>
  </si>
  <si>
    <t>Despeses per preu UNITARI  2027</t>
  </si>
  <si>
    <t>Despeses per preu UNITARI  2028</t>
  </si>
  <si>
    <t>IMPORT:</t>
  </si>
  <si>
    <t xml:space="preserve">IMPORT:                    </t>
  </si>
  <si>
    <t>IVA (21 %)  s/ Preu unitari</t>
  </si>
  <si>
    <t>TOTAL:</t>
  </si>
  <si>
    <t xml:space="preserve">TOTAL PROVEIDOR: </t>
  </si>
  <si>
    <t>Barcelona, en la data de signatura</t>
  </si>
  <si>
    <r>
      <t>Les quantitats indicades per l’IMSS com a preu global net</t>
    </r>
    <r>
      <rPr>
        <sz val="11"/>
        <color indexed="8"/>
        <rFont val="Calibri"/>
        <family val="2"/>
      </rPr>
      <t xml:space="preserve"> així com cadascun dels preus unitaris nets determinats constitueixen la xifra màxima per sobre de la qual s'estimarà que les ofertes dels licitadors excedeixen el tipus de la licitació i, per tant, seran excloses.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</si>
</sst>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quot;€&quot;"/>
    <numFmt numFmtId="165" formatCode="_-* #,##0.00\ [$€-403]_-;\-* #,##0.00\ [$€-403]_-;_-* &quot;-&quot;??\ [$€-403]_-;_-@_-"/>
    <numFmt numFmtId="166" formatCode="_-* #,##0.0000000\ [$€-403]_-;\-* #,##0.0000000\ [$€-403]_-;_-* &quot;-&quot;??\ [$€-403]_-;_-@_-"/>
    <numFmt numFmtId="167" formatCode="_-* #,##0.00\ _€_-;\-* #,##0.00\ _€_-;_-* &quot;-&quot;??\ _€_-;_-@_-"/>
    <numFmt numFmtId="168" formatCode="0.0000"/>
  </numFmts>
  <fonts count="13" x14ac:knownFonts="1">
    <font>
      <sz val="11"/>
      <color theme="1"/>
      <name val="Calibri"/>
      <family val="2"/>
      <scheme val="minor"/>
    </font>
    <font>
      <sz val="11"/>
      <color theme="1"/>
      <name val="Calibri"/>
      <family val="2"/>
      <scheme val="minor"/>
    </font>
    <font>
      <b/>
      <sz val="8"/>
      <color theme="1"/>
      <name val="Verdana"/>
      <family val="2"/>
    </font>
    <font>
      <b/>
      <sz val="20"/>
      <name val="Calibri"/>
      <family val="2"/>
      <scheme val="minor"/>
    </font>
    <font>
      <b/>
      <sz val="14"/>
      <name val="Arial"/>
      <family val="2"/>
    </font>
    <font>
      <sz val="10"/>
      <name val="Arial"/>
      <family val="2"/>
    </font>
    <font>
      <sz val="9"/>
      <color theme="1"/>
      <name val="Calibri"/>
      <family val="2"/>
      <scheme val="minor"/>
    </font>
    <font>
      <b/>
      <sz val="9"/>
      <name val="Calibri"/>
      <family val="2"/>
      <scheme val="minor"/>
    </font>
    <font>
      <sz val="9"/>
      <name val="Calibri"/>
      <family val="2"/>
      <scheme val="minor"/>
    </font>
    <font>
      <b/>
      <sz val="10"/>
      <name val="Calibri"/>
      <family val="2"/>
      <scheme val="minor"/>
    </font>
    <font>
      <b/>
      <sz val="9"/>
      <color theme="1"/>
      <name val="Calibri"/>
      <family val="2"/>
      <scheme val="minor"/>
    </font>
    <font>
      <sz val="10"/>
      <name val="Calibri"/>
      <family val="2"/>
      <scheme val="minor"/>
    </font>
    <font>
      <sz val="11"/>
      <color indexed="8"/>
      <name val="Calibri"/>
      <family val="2"/>
    </font>
  </fonts>
  <fills count="9">
    <fill>
      <patternFill patternType="none"/>
    </fill>
    <fill>
      <patternFill patternType="gray125"/>
    </fill>
    <fill>
      <patternFill patternType="solid">
        <fgColor rgb="FF92D050"/>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indexed="51"/>
        <bgColor indexed="64"/>
      </patternFill>
    </fill>
    <fill>
      <patternFill patternType="solid">
        <fgColor theme="6" tint="0.39997558519241921"/>
        <bgColor indexed="64"/>
      </patternFill>
    </fill>
    <fill>
      <patternFill patternType="solid">
        <fgColor theme="0"/>
        <bgColor indexed="64"/>
      </patternFill>
    </fill>
    <fill>
      <patternFill patternType="solid">
        <fgColor theme="0" tint="-0.14999847407452621"/>
        <bgColor indexed="64"/>
      </patternFill>
    </fill>
  </fills>
  <borders count="1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0" fontId="1" fillId="0" borderId="0"/>
    <xf numFmtId="167" fontId="1" fillId="0" borderId="0" applyFont="0" applyFill="0" applyBorder="0" applyAlignment="0" applyProtection="0"/>
    <xf numFmtId="9" fontId="1" fillId="0" borderId="0" applyFont="0" applyFill="0" applyBorder="0" applyAlignment="0" applyProtection="0"/>
  </cellStyleXfs>
  <cellXfs count="73">
    <xf numFmtId="0" fontId="0" fillId="0" borderId="0" xfId="0"/>
    <xf numFmtId="164" fontId="2" fillId="2" borderId="0" xfId="1" applyNumberFormat="1" applyFont="1" applyFill="1" applyAlignment="1" applyProtection="1">
      <alignment horizontal="center"/>
      <protection locked="0"/>
    </xf>
    <xf numFmtId="164" fontId="2" fillId="2" borderId="0" xfId="1" applyNumberFormat="1" applyFont="1" applyFill="1" applyAlignment="1" applyProtection="1">
      <alignment horizontal="center"/>
      <protection locked="0"/>
    </xf>
    <xf numFmtId="0" fontId="0" fillId="0" borderId="0" xfId="0" applyProtection="1">
      <protection locked="0"/>
    </xf>
    <xf numFmtId="0" fontId="3" fillId="3" borderId="0" xfId="1" applyFont="1" applyFill="1" applyAlignment="1" applyProtection="1">
      <alignment horizontal="center" vertical="center" wrapText="1"/>
      <protection locked="0"/>
    </xf>
    <xf numFmtId="0" fontId="3" fillId="3" borderId="1" xfId="1" applyFont="1" applyFill="1" applyBorder="1" applyAlignment="1" applyProtection="1">
      <alignment horizontal="center" vertical="center" wrapText="1"/>
      <protection locked="0"/>
    </xf>
    <xf numFmtId="0" fontId="4" fillId="0" borderId="2" xfId="1" applyFont="1" applyBorder="1" applyProtection="1">
      <protection locked="0"/>
    </xf>
    <xf numFmtId="10" fontId="4" fillId="0" borderId="3" xfId="1" applyNumberFormat="1" applyFont="1" applyBorder="1" applyProtection="1">
      <protection locked="0"/>
    </xf>
    <xf numFmtId="0" fontId="1" fillId="0" borderId="3" xfId="1" applyBorder="1" applyProtection="1">
      <protection locked="0"/>
    </xf>
    <xf numFmtId="0" fontId="5" fillId="0" borderId="3" xfId="1" applyFont="1" applyBorder="1" applyProtection="1">
      <protection locked="0"/>
    </xf>
    <xf numFmtId="0" fontId="1" fillId="0" borderId="4" xfId="1" applyBorder="1" applyProtection="1">
      <protection locked="0"/>
    </xf>
    <xf numFmtId="0" fontId="3" fillId="4" borderId="5" xfId="1" applyFont="1" applyFill="1" applyBorder="1" applyProtection="1">
      <protection locked="0"/>
    </xf>
    <xf numFmtId="0" fontId="6" fillId="0" borderId="0" xfId="1" applyFont="1" applyProtection="1">
      <protection locked="0"/>
    </xf>
    <xf numFmtId="2" fontId="6" fillId="0" borderId="0" xfId="1" applyNumberFormat="1" applyFont="1" applyProtection="1">
      <protection locked="0"/>
    </xf>
    <xf numFmtId="0" fontId="1" fillId="0" borderId="6" xfId="1" applyBorder="1" applyProtection="1">
      <protection locked="0"/>
    </xf>
    <xf numFmtId="0" fontId="6" fillId="0" borderId="5" xfId="1" applyFont="1" applyBorder="1" applyProtection="1">
      <protection locked="0"/>
    </xf>
    <xf numFmtId="165" fontId="6" fillId="6" borderId="8" xfId="1" applyNumberFormat="1" applyFont="1" applyFill="1" applyBorder="1" applyProtection="1">
      <protection locked="0"/>
    </xf>
    <xf numFmtId="165" fontId="10" fillId="8" borderId="8" xfId="1" applyNumberFormat="1" applyFont="1" applyFill="1" applyBorder="1" applyAlignment="1" applyProtection="1">
      <alignment horizontal="right"/>
      <protection locked="0"/>
    </xf>
    <xf numFmtId="165" fontId="10" fillId="0" borderId="0" xfId="1" applyNumberFormat="1" applyFont="1" applyAlignment="1" applyProtection="1">
      <alignment horizontal="right"/>
      <protection locked="0"/>
    </xf>
    <xf numFmtId="165" fontId="7" fillId="0" borderId="0" xfId="1" applyNumberFormat="1" applyFont="1" applyProtection="1">
      <protection locked="0"/>
    </xf>
    <xf numFmtId="0" fontId="6" fillId="0" borderId="0" xfId="0" applyFont="1" applyProtection="1">
      <protection locked="0"/>
    </xf>
    <xf numFmtId="0" fontId="1" fillId="0" borderId="5" xfId="1" applyBorder="1" applyProtection="1">
      <protection locked="0"/>
    </xf>
    <xf numFmtId="165" fontId="6" fillId="0" borderId="8" xfId="1" applyNumberFormat="1" applyFont="1" applyBorder="1" applyAlignment="1" applyProtection="1">
      <alignment horizontal="left"/>
      <protection locked="0"/>
    </xf>
    <xf numFmtId="0" fontId="6" fillId="6" borderId="8" xfId="1" applyFont="1" applyFill="1" applyBorder="1" applyAlignment="1" applyProtection="1">
      <alignment horizontal="right"/>
      <protection locked="0"/>
    </xf>
    <xf numFmtId="165" fontId="10" fillId="0" borderId="8" xfId="1" applyNumberFormat="1" applyFont="1" applyBorder="1" applyAlignment="1" applyProtection="1">
      <alignment horizontal="left"/>
      <protection locked="0"/>
    </xf>
    <xf numFmtId="0" fontId="7" fillId="0" borderId="0" xfId="1" applyFont="1" applyProtection="1">
      <protection locked="0"/>
    </xf>
    <xf numFmtId="0" fontId="10" fillId="0" borderId="0" xfId="1" applyFont="1" applyProtection="1">
      <protection locked="0"/>
    </xf>
    <xf numFmtId="165" fontId="7" fillId="0" borderId="0" xfId="2" applyNumberFormat="1" applyFont="1" applyBorder="1" applyProtection="1">
      <protection locked="0"/>
    </xf>
    <xf numFmtId="164" fontId="2" fillId="7" borderId="6" xfId="1" applyNumberFormat="1" applyFont="1" applyFill="1" applyBorder="1" applyAlignment="1" applyProtection="1">
      <alignment horizontal="center"/>
      <protection locked="0"/>
    </xf>
    <xf numFmtId="0" fontId="1" fillId="2" borderId="0" xfId="1" applyFill="1" applyProtection="1">
      <protection locked="0"/>
    </xf>
    <xf numFmtId="0" fontId="1" fillId="0" borderId="0" xfId="1" applyProtection="1">
      <protection locked="0"/>
    </xf>
    <xf numFmtId="168" fontId="1" fillId="0" borderId="0" xfId="1" applyNumberFormat="1" applyProtection="1">
      <protection locked="0"/>
    </xf>
    <xf numFmtId="0" fontId="1" fillId="0" borderId="0" xfId="1" applyAlignment="1" applyProtection="1">
      <alignment horizontal="center" vertical="center" wrapText="1"/>
      <protection locked="0"/>
    </xf>
    <xf numFmtId="0" fontId="1" fillId="0" borderId="14" xfId="1" applyBorder="1" applyProtection="1">
      <protection locked="0"/>
    </xf>
    <xf numFmtId="0" fontId="1" fillId="0" borderId="1" xfId="1" applyBorder="1" applyProtection="1">
      <protection locked="0"/>
    </xf>
    <xf numFmtId="0" fontId="1" fillId="0" borderId="15" xfId="1" applyBorder="1" applyProtection="1">
      <protection locked="0"/>
    </xf>
    <xf numFmtId="0" fontId="7" fillId="5" borderId="7" xfId="1" applyFont="1" applyFill="1" applyBorder="1" applyAlignment="1" applyProtection="1">
      <alignment horizontal="center" vertical="center" wrapText="1"/>
    </xf>
    <xf numFmtId="0" fontId="7" fillId="5" borderId="8" xfId="1" applyFont="1" applyFill="1" applyBorder="1" applyAlignment="1" applyProtection="1">
      <alignment horizontal="center" vertical="center" wrapText="1"/>
    </xf>
    <xf numFmtId="2" fontId="7" fillId="5" borderId="8" xfId="1" applyNumberFormat="1" applyFont="1" applyFill="1" applyBorder="1" applyAlignment="1" applyProtection="1">
      <alignment horizontal="center" vertical="center" wrapText="1"/>
    </xf>
    <xf numFmtId="0" fontId="7" fillId="0" borderId="7" xfId="1" quotePrefix="1" applyFont="1" applyBorder="1" applyAlignment="1" applyProtection="1">
      <alignment horizontal="left" wrapText="1"/>
    </xf>
    <xf numFmtId="0" fontId="8" fillId="0" borderId="8" xfId="1" quotePrefix="1" applyFont="1" applyBorder="1" applyAlignment="1" applyProtection="1">
      <alignment wrapText="1"/>
    </xf>
    <xf numFmtId="0" fontId="8" fillId="0" borderId="8" xfId="1" quotePrefix="1" applyFont="1" applyBorder="1" applyAlignment="1" applyProtection="1">
      <alignment horizontal="center" wrapText="1"/>
    </xf>
    <xf numFmtId="165" fontId="8" fillId="0" borderId="8" xfId="1" applyNumberFormat="1" applyFont="1" applyBorder="1" applyProtection="1"/>
    <xf numFmtId="0" fontId="8" fillId="7" borderId="5" xfId="1" quotePrefix="1" applyFont="1" applyFill="1" applyBorder="1" applyAlignment="1" applyProtection="1">
      <alignment wrapText="1"/>
    </xf>
    <xf numFmtId="0" fontId="8" fillId="7" borderId="0" xfId="1" quotePrefix="1" applyFont="1" applyFill="1" applyAlignment="1" applyProtection="1">
      <alignment wrapText="1"/>
    </xf>
    <xf numFmtId="165" fontId="7" fillId="0" borderId="9" xfId="1" applyNumberFormat="1" applyFont="1" applyBorder="1" applyAlignment="1" applyProtection="1">
      <alignment horizontal="right"/>
    </xf>
    <xf numFmtId="165" fontId="7" fillId="0" borderId="10" xfId="1" applyNumberFormat="1" applyFont="1" applyBorder="1" applyAlignment="1" applyProtection="1">
      <alignment horizontal="right"/>
    </xf>
    <xf numFmtId="165" fontId="9" fillId="0" borderId="10" xfId="1" applyNumberFormat="1" applyFont="1" applyBorder="1" applyProtection="1"/>
    <xf numFmtId="165" fontId="7" fillId="0" borderId="0" xfId="1" applyNumberFormat="1" applyFont="1" applyAlignment="1" applyProtection="1">
      <alignment horizontal="right"/>
    </xf>
    <xf numFmtId="166" fontId="7" fillId="0" borderId="11" xfId="1" applyNumberFormat="1" applyFont="1" applyBorder="1" applyProtection="1"/>
    <xf numFmtId="0" fontId="7" fillId="7" borderId="5" xfId="1" quotePrefix="1" applyFont="1" applyFill="1" applyBorder="1" applyAlignment="1" applyProtection="1">
      <alignment horizontal="left" wrapText="1"/>
    </xf>
    <xf numFmtId="0" fontId="11" fillId="0" borderId="9" xfId="0" applyFont="1" applyBorder="1" applyAlignment="1" applyProtection="1">
      <alignment horizontal="center" vertical="center" wrapText="1"/>
    </xf>
    <xf numFmtId="3" fontId="8" fillId="0" borderId="12" xfId="1" applyNumberFormat="1" applyFont="1" applyBorder="1" applyAlignment="1" applyProtection="1">
      <alignment horizontal="center"/>
    </xf>
    <xf numFmtId="165" fontId="8" fillId="0" borderId="13" xfId="1" applyNumberFormat="1" applyFont="1" applyBorder="1" applyAlignment="1" applyProtection="1">
      <alignment horizontal="center"/>
    </xf>
    <xf numFmtId="165" fontId="8" fillId="0" borderId="10" xfId="1" applyNumberFormat="1" applyFont="1" applyBorder="1" applyProtection="1"/>
    <xf numFmtId="165" fontId="7" fillId="0" borderId="14" xfId="1" applyNumberFormat="1" applyFont="1" applyBorder="1" applyAlignment="1" applyProtection="1">
      <alignment horizontal="right"/>
    </xf>
    <xf numFmtId="165" fontId="7" fillId="0" borderId="15" xfId="1" applyNumberFormat="1" applyFont="1" applyBorder="1" applyAlignment="1" applyProtection="1">
      <alignment horizontal="right"/>
    </xf>
    <xf numFmtId="165" fontId="9" fillId="0" borderId="16" xfId="1" applyNumberFormat="1" applyFont="1" applyBorder="1" applyProtection="1"/>
    <xf numFmtId="0" fontId="8" fillId="0" borderId="12" xfId="1" applyFont="1" applyBorder="1" applyAlignment="1" applyProtection="1">
      <alignment horizontal="center"/>
    </xf>
    <xf numFmtId="0" fontId="1" fillId="0" borderId="5" xfId="1" applyBorder="1" applyProtection="1"/>
    <xf numFmtId="0" fontId="8" fillId="0" borderId="9" xfId="1" applyFont="1" applyBorder="1" applyAlignment="1" applyProtection="1">
      <alignment horizontal="right"/>
    </xf>
    <xf numFmtId="0" fontId="8" fillId="0" borderId="17" xfId="1" applyFont="1" applyBorder="1" applyAlignment="1" applyProtection="1">
      <alignment horizontal="right"/>
    </xf>
    <xf numFmtId="0" fontId="8" fillId="0" borderId="10" xfId="1" applyFont="1" applyBorder="1" applyAlignment="1" applyProtection="1">
      <alignment horizontal="right"/>
    </xf>
    <xf numFmtId="165" fontId="9" fillId="0" borderId="8" xfId="2" applyNumberFormat="1" applyFont="1" applyBorder="1" applyProtection="1"/>
    <xf numFmtId="0" fontId="8" fillId="0" borderId="9" xfId="1" applyFont="1" applyBorder="1" applyProtection="1"/>
    <xf numFmtId="165" fontId="8" fillId="0" borderId="17" xfId="2" applyNumberFormat="1" applyFont="1" applyBorder="1" applyProtection="1"/>
    <xf numFmtId="9" fontId="8" fillId="0" borderId="10" xfId="3" applyFont="1" applyBorder="1" applyProtection="1"/>
    <xf numFmtId="165" fontId="8" fillId="0" borderId="8" xfId="2" applyNumberFormat="1" applyFont="1" applyBorder="1" applyProtection="1"/>
    <xf numFmtId="0" fontId="7" fillId="0" borderId="9" xfId="1" applyFont="1" applyBorder="1" applyAlignment="1" applyProtection="1">
      <alignment horizontal="right"/>
    </xf>
    <xf numFmtId="0" fontId="7" fillId="0" borderId="17" xfId="1" applyFont="1" applyBorder="1" applyAlignment="1" applyProtection="1">
      <alignment horizontal="right"/>
    </xf>
    <xf numFmtId="0" fontId="7" fillId="0" borderId="10" xfId="1" applyFont="1" applyBorder="1" applyAlignment="1" applyProtection="1">
      <alignment horizontal="right"/>
    </xf>
    <xf numFmtId="165" fontId="7" fillId="0" borderId="0" xfId="1" applyNumberFormat="1" applyFont="1" applyProtection="1"/>
    <xf numFmtId="165" fontId="7" fillId="8" borderId="8" xfId="1" applyNumberFormat="1" applyFont="1" applyFill="1" applyBorder="1" applyProtection="1"/>
  </cellXfs>
  <cellStyles count="4">
    <cellStyle name="Coma 4" xfId="2" xr:uid="{CC56B0F6-A69E-4CA1-A6C6-FD5CB9BD96DD}"/>
    <cellStyle name="Normal" xfId="0" builtinId="0"/>
    <cellStyle name="Normal 8 2" xfId="1" xr:uid="{494859FC-D7CE-4C85-A78E-803F1F41F775}"/>
    <cellStyle name="Percentatge 4" xfId="3" xr:uid="{A1DC5640-2308-47C0-B4E1-439D181877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Z:\QUOTA\DPQI\6.%20COSTOS%20DE%20SERVEIS\2025\30%202025%20CCTE%20MISSATGERIA\Missatgeria%20IMSS2%20reperiodificacio%202026%20v2.xlsx" TargetMode="External"/><Relationship Id="rId1" Type="http://schemas.openxmlformats.org/officeDocument/2006/relationships/externalLinkPath" Target="file:///Z:\QUOTA\DPQI\6.%20COSTOS%20DE%20SERVEIS\2025\30%202025%20CCTE%20MISSATGERIA\Missatgeria%20IMSS2%20reperiodificacio%202026%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ULA MADRE  (2027)"/>
      <sheetName val="TAULA MARE 2026 "/>
      <sheetName val="TAULA MARE 2027"/>
      <sheetName val="TAULA MARE 2028"/>
      <sheetName val="Execució Contracte"/>
      <sheetName val="ANNEX4"/>
      <sheetName val="PBL"/>
      <sheetName val="VEC"/>
      <sheetName val="CD+CI"/>
      <sheetName val="Dades ajuts per sous"/>
      <sheetName val="Informació càlcul personal"/>
      <sheetName val="jornada efectiva"/>
      <sheetName val="Jornades"/>
      <sheetName val="Full1"/>
      <sheetName val="Full2"/>
      <sheetName val="Full4"/>
    </sheetNames>
    <sheetDataSet>
      <sheetData sheetId="0"/>
      <sheetData sheetId="1"/>
      <sheetData sheetId="2"/>
      <sheetData sheetId="3"/>
      <sheetData sheetId="4">
        <row r="10">
          <cell r="B10">
            <v>23</v>
          </cell>
          <cell r="C10">
            <v>350</v>
          </cell>
          <cell r="J10">
            <v>110913.51</v>
          </cell>
        </row>
        <row r="11">
          <cell r="B11">
            <v>26.5</v>
          </cell>
          <cell r="C11">
            <v>100</v>
          </cell>
        </row>
        <row r="12">
          <cell r="B12">
            <v>13.35</v>
          </cell>
          <cell r="C12">
            <v>200</v>
          </cell>
        </row>
        <row r="16">
          <cell r="B16">
            <v>23.15</v>
          </cell>
          <cell r="C16">
            <v>420</v>
          </cell>
        </row>
        <row r="17">
          <cell r="B17">
            <v>27.08</v>
          </cell>
          <cell r="C17">
            <v>120</v>
          </cell>
        </row>
        <row r="18">
          <cell r="B18">
            <v>13.68</v>
          </cell>
          <cell r="C18">
            <v>240</v>
          </cell>
        </row>
        <row r="22">
          <cell r="B22">
            <v>23.25</v>
          </cell>
          <cell r="C22">
            <v>70</v>
          </cell>
        </row>
        <row r="23">
          <cell r="B23">
            <v>27.15</v>
          </cell>
          <cell r="C23">
            <v>20</v>
          </cell>
        </row>
        <row r="24">
          <cell r="B24">
            <v>14</v>
          </cell>
          <cell r="C24">
            <v>40</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4"/>
  <sheetViews>
    <sheetView tabSelected="1" zoomScale="130" zoomScaleNormal="130" workbookViewId="0">
      <selection activeCell="G21" sqref="G21"/>
    </sheetView>
  </sheetViews>
  <sheetFormatPr defaultRowHeight="14.5" x14ac:dyDescent="0.35"/>
  <cols>
    <col min="1" max="1" width="8.7265625" style="3"/>
    <col min="2" max="2" width="13.54296875" style="3" customWidth="1"/>
    <col min="3" max="3" width="29.453125" style="3" bestFit="1" customWidth="1"/>
    <col min="4" max="4" width="11.1796875" style="3" customWidth="1"/>
    <col min="5" max="5" width="7.26953125" style="3" bestFit="1" customWidth="1"/>
    <col min="6" max="6" width="12.453125" style="3" bestFit="1" customWidth="1"/>
    <col min="7" max="7" width="23.453125" style="3" bestFit="1" customWidth="1"/>
    <col min="8" max="8" width="16" style="3" customWidth="1"/>
    <col min="9" max="16384" width="8.7265625" style="3"/>
  </cols>
  <sheetData>
    <row r="1" spans="1:10" x14ac:dyDescent="0.35">
      <c r="A1" s="1"/>
      <c r="B1" s="1"/>
      <c r="C1" s="1"/>
      <c r="D1" s="1"/>
      <c r="E1" s="1"/>
      <c r="F1" s="1"/>
      <c r="G1" s="1"/>
      <c r="H1" s="1"/>
      <c r="I1" s="2"/>
      <c r="J1" s="2"/>
    </row>
    <row r="2" spans="1:10" x14ac:dyDescent="0.35">
      <c r="A2" s="2"/>
      <c r="B2" s="4" t="s">
        <v>0</v>
      </c>
      <c r="C2" s="4"/>
      <c r="D2" s="4"/>
      <c r="E2" s="4"/>
      <c r="F2" s="4"/>
      <c r="G2" s="4"/>
      <c r="H2" s="4"/>
      <c r="I2" s="4"/>
      <c r="J2" s="2"/>
    </row>
    <row r="3" spans="1:10" ht="32.25" customHeight="1" thickBot="1" x14ac:dyDescent="0.4">
      <c r="A3" s="2"/>
      <c r="B3" s="5"/>
      <c r="C3" s="5"/>
      <c r="D3" s="5"/>
      <c r="E3" s="5"/>
      <c r="F3" s="5"/>
      <c r="G3" s="5"/>
      <c r="H3" s="5"/>
      <c r="I3" s="5"/>
      <c r="J3" s="2"/>
    </row>
    <row r="4" spans="1:10" ht="18" x14ac:dyDescent="0.4">
      <c r="A4" s="2"/>
      <c r="B4" s="6"/>
      <c r="C4" s="7"/>
      <c r="D4" s="8"/>
      <c r="E4" s="8"/>
      <c r="F4" s="8"/>
      <c r="G4" s="9"/>
      <c r="H4" s="8"/>
      <c r="I4" s="10"/>
      <c r="J4" s="2"/>
    </row>
    <row r="5" spans="1:10" ht="26" x14ac:dyDescent="0.6">
      <c r="A5" s="2"/>
      <c r="B5" s="11"/>
      <c r="C5" s="12"/>
      <c r="D5" s="12"/>
      <c r="E5" s="12"/>
      <c r="F5" s="13"/>
      <c r="G5" s="12"/>
      <c r="H5" s="12"/>
      <c r="I5" s="14"/>
      <c r="J5" s="2"/>
    </row>
    <row r="6" spans="1:10" x14ac:dyDescent="0.35">
      <c r="A6" s="2"/>
      <c r="B6" s="15"/>
      <c r="C6" s="12"/>
      <c r="D6" s="12"/>
      <c r="E6" s="12"/>
      <c r="F6" s="13"/>
      <c r="G6" s="12"/>
      <c r="H6" s="12"/>
      <c r="I6" s="14"/>
      <c r="J6" s="2"/>
    </row>
    <row r="7" spans="1:10" ht="24" x14ac:dyDescent="0.35">
      <c r="A7" s="2"/>
      <c r="B7" s="36" t="s">
        <v>1</v>
      </c>
      <c r="C7" s="37" t="s">
        <v>2</v>
      </c>
      <c r="D7" s="37" t="s">
        <v>3</v>
      </c>
      <c r="E7" s="37" t="s">
        <v>4</v>
      </c>
      <c r="F7" s="38" t="s">
        <v>5</v>
      </c>
      <c r="G7" s="37" t="s">
        <v>6</v>
      </c>
      <c r="H7" s="37" t="s">
        <v>7</v>
      </c>
      <c r="I7" s="14"/>
      <c r="J7" s="2"/>
    </row>
    <row r="8" spans="1:10" ht="24.5" x14ac:dyDescent="0.35">
      <c r="A8" s="2"/>
      <c r="B8" s="39" t="s">
        <v>8</v>
      </c>
      <c r="C8" s="40" t="s">
        <v>9</v>
      </c>
      <c r="D8" s="41">
        <v>1</v>
      </c>
      <c r="E8" s="42"/>
      <c r="F8" s="42">
        <f>'[1]Execució Contracte'!$J$10</f>
        <v>110913.51</v>
      </c>
      <c r="G8" s="16"/>
      <c r="H8" s="42">
        <f>G8</f>
        <v>0</v>
      </c>
      <c r="I8" s="14"/>
      <c r="J8" s="2"/>
    </row>
    <row r="9" spans="1:10" x14ac:dyDescent="0.35">
      <c r="A9" s="2"/>
      <c r="B9" s="43"/>
      <c r="C9" s="44"/>
      <c r="D9" s="45" t="s">
        <v>10</v>
      </c>
      <c r="E9" s="46"/>
      <c r="F9" s="47">
        <f>SUM(F8)</f>
        <v>110913.51</v>
      </c>
      <c r="G9" s="17" t="s">
        <v>11</v>
      </c>
      <c r="H9" s="42">
        <f>H8</f>
        <v>0</v>
      </c>
      <c r="I9" s="14"/>
      <c r="J9" s="2"/>
    </row>
    <row r="10" spans="1:10" ht="15" thickBot="1" x14ac:dyDescent="0.4">
      <c r="A10" s="2"/>
      <c r="B10" s="43"/>
      <c r="C10" s="44"/>
      <c r="D10" s="48"/>
      <c r="E10" s="48"/>
      <c r="F10" s="49"/>
      <c r="G10" s="18"/>
      <c r="H10" s="71"/>
      <c r="I10" s="14"/>
      <c r="J10" s="2"/>
    </row>
    <row r="11" spans="1:10" ht="25" thickBot="1" x14ac:dyDescent="0.4">
      <c r="A11" s="2"/>
      <c r="B11" s="50" t="s">
        <v>12</v>
      </c>
      <c r="C11" s="51" t="s">
        <v>13</v>
      </c>
      <c r="D11" s="52">
        <f>'[1]Execució Contracte'!C10</f>
        <v>350</v>
      </c>
      <c r="E11" s="53">
        <f>'[1]Execució Contracte'!B10</f>
        <v>23</v>
      </c>
      <c r="F11" s="54">
        <f>D11*E11</f>
        <v>8050</v>
      </c>
      <c r="G11" s="20"/>
      <c r="H11" s="42">
        <f>G11*D11</f>
        <v>0</v>
      </c>
      <c r="I11" s="14"/>
      <c r="J11" s="2"/>
    </row>
    <row r="12" spans="1:10" ht="15" thickBot="1" x14ac:dyDescent="0.4">
      <c r="A12" s="2"/>
      <c r="B12" s="50"/>
      <c r="C12" s="51" t="s">
        <v>14</v>
      </c>
      <c r="D12" s="52">
        <f>'[1]Execució Contracte'!C11</f>
        <v>100</v>
      </c>
      <c r="E12" s="53">
        <f>'[1]Execució Contracte'!B11</f>
        <v>26.5</v>
      </c>
      <c r="F12" s="54">
        <f t="shared" ref="F12:F13" si="0">D12*E12</f>
        <v>2650</v>
      </c>
      <c r="G12" s="16"/>
      <c r="H12" s="42">
        <f t="shared" ref="H12:H13" si="1">G12*D12</f>
        <v>0</v>
      </c>
      <c r="I12" s="14"/>
      <c r="J12" s="2"/>
    </row>
    <row r="13" spans="1:10" x14ac:dyDescent="0.35">
      <c r="A13" s="2"/>
      <c r="B13" s="50"/>
      <c r="C13" s="51" t="s">
        <v>15</v>
      </c>
      <c r="D13" s="52">
        <f>'[1]Execució Contracte'!C12</f>
        <v>200</v>
      </c>
      <c r="E13" s="53">
        <f>'[1]Execució Contracte'!B12</f>
        <v>13.35</v>
      </c>
      <c r="F13" s="54">
        <f t="shared" si="0"/>
        <v>2670</v>
      </c>
      <c r="G13" s="16"/>
      <c r="H13" s="42">
        <f t="shared" si="1"/>
        <v>0</v>
      </c>
      <c r="I13" s="14"/>
      <c r="J13" s="2"/>
    </row>
    <row r="14" spans="1:10" ht="15" thickBot="1" x14ac:dyDescent="0.4">
      <c r="A14" s="2"/>
      <c r="B14" s="43"/>
      <c r="C14" s="44"/>
      <c r="D14" s="55" t="s">
        <v>16</v>
      </c>
      <c r="E14" s="56"/>
      <c r="F14" s="57">
        <f>SUM(F11:F13)</f>
        <v>13370</v>
      </c>
      <c r="G14" s="17" t="s">
        <v>17</v>
      </c>
      <c r="H14" s="72">
        <f>SUM(H11:H13)</f>
        <v>0</v>
      </c>
      <c r="I14" s="14"/>
      <c r="J14" s="2"/>
    </row>
    <row r="15" spans="1:10" ht="25" thickBot="1" x14ac:dyDescent="0.4">
      <c r="A15" s="2"/>
      <c r="B15" s="50" t="s">
        <v>18</v>
      </c>
      <c r="C15" s="51" t="s">
        <v>13</v>
      </c>
      <c r="D15" s="58">
        <f>'[1]Execució Contracte'!C16</f>
        <v>420</v>
      </c>
      <c r="E15" s="53">
        <f>'[1]Execució Contracte'!B16</f>
        <v>23.15</v>
      </c>
      <c r="F15" s="54">
        <f>D15*E15</f>
        <v>9723</v>
      </c>
      <c r="G15" s="16"/>
      <c r="H15" s="42">
        <f>G15*D15</f>
        <v>0</v>
      </c>
      <c r="I15" s="14"/>
      <c r="J15" s="2"/>
    </row>
    <row r="16" spans="1:10" ht="15" thickBot="1" x14ac:dyDescent="0.4">
      <c r="A16" s="2"/>
      <c r="B16" s="50"/>
      <c r="C16" s="51" t="s">
        <v>14</v>
      </c>
      <c r="D16" s="58">
        <f>'[1]Execució Contracte'!C17</f>
        <v>120</v>
      </c>
      <c r="E16" s="53">
        <f>'[1]Execució Contracte'!B17</f>
        <v>27.08</v>
      </c>
      <c r="F16" s="54">
        <f t="shared" ref="F16:F17" si="2">D16*E16</f>
        <v>3249.6</v>
      </c>
      <c r="G16" s="16"/>
      <c r="H16" s="42">
        <f t="shared" ref="H16:H17" si="3">G16*D16</f>
        <v>0</v>
      </c>
      <c r="I16" s="14"/>
      <c r="J16" s="2"/>
    </row>
    <row r="17" spans="1:10" x14ac:dyDescent="0.35">
      <c r="A17" s="2"/>
      <c r="B17" s="50"/>
      <c r="C17" s="51" t="s">
        <v>15</v>
      </c>
      <c r="D17" s="58">
        <f>'[1]Execució Contracte'!C18</f>
        <v>240</v>
      </c>
      <c r="E17" s="53">
        <f>'[1]Execució Contracte'!B18</f>
        <v>13.68</v>
      </c>
      <c r="F17" s="54">
        <f t="shared" si="2"/>
        <v>3283.2</v>
      </c>
      <c r="G17" s="16"/>
      <c r="H17" s="42">
        <f t="shared" si="3"/>
        <v>0</v>
      </c>
      <c r="I17" s="14"/>
      <c r="J17" s="2"/>
    </row>
    <row r="18" spans="1:10" ht="15" thickBot="1" x14ac:dyDescent="0.4">
      <c r="A18" s="2"/>
      <c r="B18" s="43"/>
      <c r="C18" s="44"/>
      <c r="D18" s="55" t="s">
        <v>16</v>
      </c>
      <c r="E18" s="56"/>
      <c r="F18" s="57">
        <f>SUM(F15:F17)</f>
        <v>16255.8</v>
      </c>
      <c r="G18" s="17" t="s">
        <v>17</v>
      </c>
      <c r="H18" s="72">
        <f>SUM(H15:H17)</f>
        <v>0</v>
      </c>
      <c r="I18" s="14"/>
      <c r="J18" s="2"/>
    </row>
    <row r="19" spans="1:10" ht="25" thickBot="1" x14ac:dyDescent="0.4">
      <c r="A19" s="2"/>
      <c r="B19" s="50" t="s">
        <v>19</v>
      </c>
      <c r="C19" s="51" t="s">
        <v>13</v>
      </c>
      <c r="D19" s="58">
        <f>'[1]Execució Contracte'!C22</f>
        <v>70</v>
      </c>
      <c r="E19" s="53">
        <f>'[1]Execució Contracte'!B22</f>
        <v>23.25</v>
      </c>
      <c r="F19" s="54">
        <f>D19*E19</f>
        <v>1627.5</v>
      </c>
      <c r="G19" s="16"/>
      <c r="H19" s="42">
        <f>G19*D19</f>
        <v>0</v>
      </c>
      <c r="I19" s="14"/>
      <c r="J19" s="2"/>
    </row>
    <row r="20" spans="1:10" ht="15" thickBot="1" x14ac:dyDescent="0.4">
      <c r="A20" s="2"/>
      <c r="B20" s="50"/>
      <c r="C20" s="51" t="s">
        <v>14</v>
      </c>
      <c r="D20" s="58">
        <f>'[1]Execució Contracte'!C23</f>
        <v>20</v>
      </c>
      <c r="E20" s="53">
        <f>'[1]Execució Contracte'!B23</f>
        <v>27.15</v>
      </c>
      <c r="F20" s="54">
        <f t="shared" ref="F20:F21" si="4">D20*E20</f>
        <v>543</v>
      </c>
      <c r="G20" s="16"/>
      <c r="H20" s="42">
        <f t="shared" ref="H20:H21" si="5">G20*D20</f>
        <v>0</v>
      </c>
      <c r="I20" s="14"/>
      <c r="J20" s="2"/>
    </row>
    <row r="21" spans="1:10" x14ac:dyDescent="0.35">
      <c r="A21" s="2"/>
      <c r="B21" s="50"/>
      <c r="C21" s="51" t="s">
        <v>15</v>
      </c>
      <c r="D21" s="58">
        <f>'[1]Execució Contracte'!C24</f>
        <v>40</v>
      </c>
      <c r="E21" s="53">
        <f>'[1]Execució Contracte'!B24</f>
        <v>14</v>
      </c>
      <c r="F21" s="54">
        <f t="shared" si="4"/>
        <v>560</v>
      </c>
      <c r="G21" s="16"/>
      <c r="H21" s="42">
        <f t="shared" si="5"/>
        <v>0</v>
      </c>
      <c r="I21" s="14"/>
      <c r="J21" s="2"/>
    </row>
    <row r="22" spans="1:10" ht="15" thickBot="1" x14ac:dyDescent="0.4">
      <c r="A22" s="2"/>
      <c r="B22" s="43"/>
      <c r="C22" s="44"/>
      <c r="D22" s="55" t="s">
        <v>16</v>
      </c>
      <c r="E22" s="56"/>
      <c r="F22" s="57">
        <f>SUM(F19:F21)</f>
        <v>2730.5</v>
      </c>
      <c r="G22" s="17" t="s">
        <v>17</v>
      </c>
      <c r="H22" s="72">
        <f>SUM(H19:H21)</f>
        <v>0</v>
      </c>
      <c r="I22" s="14"/>
      <c r="J22" s="2"/>
    </row>
    <row r="23" spans="1:10" x14ac:dyDescent="0.35">
      <c r="A23" s="2"/>
      <c r="B23" s="59"/>
      <c r="C23" s="60" t="s">
        <v>20</v>
      </c>
      <c r="D23" s="61"/>
      <c r="E23" s="62"/>
      <c r="F23" s="63">
        <f>F9+F14+F18+F22</f>
        <v>143269.81</v>
      </c>
      <c r="G23" s="22" t="s">
        <v>21</v>
      </c>
      <c r="H23" s="42">
        <f>SUM(H9,H14,H18,H22)</f>
        <v>0</v>
      </c>
      <c r="I23" s="14"/>
      <c r="J23" s="2"/>
    </row>
    <row r="24" spans="1:10" x14ac:dyDescent="0.35">
      <c r="A24" s="2"/>
      <c r="B24" s="59"/>
      <c r="C24" s="64" t="s">
        <v>22</v>
      </c>
      <c r="D24" s="65"/>
      <c r="E24" s="66">
        <v>0.21</v>
      </c>
      <c r="F24" s="67">
        <f>F23*E24</f>
        <v>30086.660099999997</v>
      </c>
      <c r="G24" s="23"/>
      <c r="H24" s="42">
        <f>H23*21%</f>
        <v>0</v>
      </c>
      <c r="I24" s="14"/>
      <c r="J24" s="2"/>
    </row>
    <row r="25" spans="1:10" x14ac:dyDescent="0.35">
      <c r="A25" s="2"/>
      <c r="B25" s="59"/>
      <c r="C25" s="68" t="s">
        <v>23</v>
      </c>
      <c r="D25" s="69"/>
      <c r="E25" s="70"/>
      <c r="F25" s="63">
        <f>SUM(F23:F24)</f>
        <v>173356.47010000001</v>
      </c>
      <c r="G25" s="24" t="s">
        <v>24</v>
      </c>
      <c r="H25" s="72">
        <f>SUM(H23:H24)</f>
        <v>0</v>
      </c>
      <c r="I25" s="14"/>
      <c r="J25" s="2"/>
    </row>
    <row r="26" spans="1:10" x14ac:dyDescent="0.35">
      <c r="A26" s="2"/>
      <c r="B26" s="21"/>
      <c r="C26" s="12"/>
      <c r="D26" s="25"/>
      <c r="E26" s="26"/>
      <c r="F26" s="27"/>
      <c r="G26" s="18"/>
      <c r="H26" s="19"/>
      <c r="I26" s="28"/>
      <c r="J26" s="2"/>
    </row>
    <row r="27" spans="1:10" x14ac:dyDescent="0.35">
      <c r="A27" s="29"/>
      <c r="B27" s="21"/>
      <c r="C27" s="30" t="s">
        <v>25</v>
      </c>
      <c r="D27" s="30"/>
      <c r="E27" s="30"/>
      <c r="F27" s="31"/>
      <c r="G27" s="30"/>
      <c r="H27" s="30"/>
      <c r="I27" s="14"/>
      <c r="J27" s="29"/>
    </row>
    <row r="28" spans="1:10" x14ac:dyDescent="0.35">
      <c r="A28" s="29"/>
      <c r="B28" s="21"/>
      <c r="C28" s="30"/>
      <c r="D28" s="30"/>
      <c r="E28" s="30"/>
      <c r="F28" s="30"/>
      <c r="G28" s="30"/>
      <c r="H28" s="30"/>
      <c r="I28" s="14"/>
      <c r="J28" s="29"/>
    </row>
    <row r="29" spans="1:10" x14ac:dyDescent="0.35">
      <c r="A29" s="29"/>
      <c r="B29" s="21"/>
      <c r="C29" s="32" t="s">
        <v>26</v>
      </c>
      <c r="D29" s="32"/>
      <c r="E29" s="32"/>
      <c r="F29" s="32"/>
      <c r="G29" s="32"/>
      <c r="H29" s="32"/>
      <c r="I29" s="14"/>
      <c r="J29" s="29"/>
    </row>
    <row r="30" spans="1:10" x14ac:dyDescent="0.35">
      <c r="A30" s="29"/>
      <c r="B30" s="21"/>
      <c r="C30" s="32"/>
      <c r="D30" s="32"/>
      <c r="E30" s="32"/>
      <c r="F30" s="32"/>
      <c r="G30" s="32"/>
      <c r="H30" s="32"/>
      <c r="I30" s="14"/>
      <c r="J30" s="29"/>
    </row>
    <row r="31" spans="1:10" x14ac:dyDescent="0.35">
      <c r="A31" s="29"/>
      <c r="B31" s="21"/>
      <c r="C31" s="32"/>
      <c r="D31" s="32"/>
      <c r="E31" s="32"/>
      <c r="F31" s="32"/>
      <c r="G31" s="32"/>
      <c r="H31" s="32"/>
      <c r="I31" s="14"/>
      <c r="J31" s="29"/>
    </row>
    <row r="32" spans="1:10" x14ac:dyDescent="0.35">
      <c r="A32" s="29"/>
      <c r="B32" s="21"/>
      <c r="C32" s="32"/>
      <c r="D32" s="32"/>
      <c r="E32" s="32"/>
      <c r="F32" s="32"/>
      <c r="G32" s="32"/>
      <c r="H32" s="32"/>
      <c r="I32" s="14"/>
      <c r="J32" s="29"/>
    </row>
    <row r="33" spans="1:10" ht="15" thickBot="1" x14ac:dyDescent="0.4">
      <c r="A33" s="29"/>
      <c r="B33" s="33"/>
      <c r="C33" s="34"/>
      <c r="D33" s="34"/>
      <c r="E33" s="34"/>
      <c r="F33" s="34"/>
      <c r="G33" s="34"/>
      <c r="H33" s="34"/>
      <c r="I33" s="35"/>
      <c r="J33" s="29"/>
    </row>
    <row r="34" spans="1:10" x14ac:dyDescent="0.35">
      <c r="A34" s="29"/>
      <c r="B34" s="2"/>
      <c r="C34" s="2"/>
      <c r="D34" s="2"/>
      <c r="E34" s="2"/>
      <c r="F34" s="2"/>
      <c r="G34" s="2"/>
      <c r="H34" s="2"/>
      <c r="I34" s="29"/>
      <c r="J34" s="29"/>
    </row>
  </sheetData>
  <sheetProtection algorithmName="SHA-512" hashValue="Gw8tDQnMX21NDqBi6bbfR2tLPFgutYmxXHTpgFn+4UWlJXn8FVCnJYHgD/iWGs61iFHvvDR2lnTzZ7Z+T4/+eA==" saltValue="0f2xB1EA6QPSTsaIcvsuhQ==" spinCount="100000" sheet="1" objects="1" scenarios="1"/>
  <mergeCells count="9">
    <mergeCell ref="C23:E23"/>
    <mergeCell ref="C25:E25"/>
    <mergeCell ref="C29:H32"/>
    <mergeCell ref="A1:H1"/>
    <mergeCell ref="B2:I3"/>
    <mergeCell ref="D9:E9"/>
    <mergeCell ref="D14:E14"/>
    <mergeCell ref="D18:E18"/>
    <mergeCell ref="D22:E2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FERRER VIÑAS, ALFONSO</dc:creator>
  <cp:lastModifiedBy>BAUTISTA COMPTE, ISIDRO MANUEL</cp:lastModifiedBy>
  <dcterms:created xsi:type="dcterms:W3CDTF">2015-06-05T18:17:20Z</dcterms:created>
  <dcterms:modified xsi:type="dcterms:W3CDTF">2025-11-04T13:02:25Z</dcterms:modified>
</cp:coreProperties>
</file>