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K:\QUOTA\IMSS\Jurídic_restore\A102 SERVEIS JURIDICS\0046 CONTRACTACIÓ\CONTRACTES\2026\26000204 P2600053 SGC\"/>
    </mc:Choice>
  </mc:AlternateContent>
  <xr:revisionPtr revIDLastSave="0" documentId="13_ncr:1_{AD07AD80-A3A8-4959-9875-7766043519B2}" xr6:coauthVersionLast="47" xr6:coauthVersionMax="47" xr10:uidLastSave="{00000000-0000-0000-0000-000000000000}"/>
  <bookViews>
    <workbookView xWindow="28752" yWindow="-48" windowWidth="28896" windowHeight="15696" xr2:uid="{DAC69DBD-4697-46FF-B1C9-9412B309F3AA}"/>
  </bookViews>
  <sheets>
    <sheet name="ANNEX 3bis" sheetId="1" r:id="rId1"/>
  </sheets>
  <externalReferences>
    <externalReference r:id="rId2"/>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1" l="1"/>
  <c r="G8" i="1" s="1"/>
  <c r="G9" i="1" s="1"/>
  <c r="I8" i="1"/>
  <c r="I9" i="1" s="1"/>
  <c r="E12" i="1"/>
  <c r="I12" i="1" s="1"/>
  <c r="F12" i="1"/>
  <c r="E13" i="1"/>
  <c r="G13" i="1" s="1"/>
  <c r="E14" i="1"/>
  <c r="G14" i="1" s="1"/>
  <c r="F14" i="1"/>
  <c r="E15" i="1"/>
  <c r="G15" i="1" s="1"/>
  <c r="E16" i="1"/>
  <c r="I16" i="1" s="1"/>
  <c r="F16" i="1"/>
  <c r="G16" i="1"/>
  <c r="F17" i="1"/>
  <c r="G17" i="1" s="1"/>
  <c r="I17" i="1"/>
  <c r="G18" i="1"/>
  <c r="I18" i="1"/>
  <c r="G19" i="1"/>
  <c r="E20" i="1" s="1"/>
  <c r="I19" i="1"/>
  <c r="E24" i="1"/>
  <c r="I14" i="1" l="1"/>
  <c r="G12" i="1"/>
  <c r="G20" i="1" s="1"/>
  <c r="G23" i="1" s="1"/>
  <c r="I13" i="1"/>
  <c r="I20" i="1" s="1"/>
  <c r="I23" i="1" s="1"/>
  <c r="I15" i="1"/>
  <c r="I24" i="1" l="1"/>
  <c r="I25" i="1" s="1"/>
  <c r="G24" i="1"/>
  <c r="G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MARTINEZ RODRIGUEZ, CRISTINA</author>
  </authors>
  <commentList>
    <comment ref="H24" authorId="0" shapeId="0" xr:uid="{5CE7A3F1-461A-41C5-87E5-D6F8FDAE5310}">
      <text>
        <r>
          <rPr>
            <b/>
            <sz val="9"/>
            <color indexed="81"/>
            <rFont val="Tahoma"/>
            <family val="2"/>
          </rPr>
          <t>AJUNTAMENT DE BARCELONA:</t>
        </r>
        <r>
          <rPr>
            <sz val="9"/>
            <color indexed="81"/>
            <rFont val="Tahoma"/>
            <family val="2"/>
          </rPr>
          <t xml:space="preserve"> Cal triar tipus IVA aplicable en el desplegable</t>
        </r>
        <r>
          <rPr>
            <sz val="9"/>
            <color indexed="81"/>
            <rFont val="Tahoma"/>
            <family val="2"/>
          </rPr>
          <t xml:space="preserve">
</t>
        </r>
      </text>
    </comment>
  </commentList>
</comments>
</file>

<file path=xl/sharedStrings.xml><?xml version="1.0" encoding="utf-8"?>
<sst xmlns="http://schemas.openxmlformats.org/spreadsheetml/2006/main" count="39" uniqueCount="32">
  <si>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</si>
  <si>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Aquest document cal presentar-lo en PDF i degudament signat pel representant legal de l'empresa.</t>
  </si>
  <si>
    <t>Barcelona, en la data de signatura</t>
  </si>
  <si>
    <t>TOTAL:</t>
  </si>
  <si>
    <t>IVA (10 %)  s/ BI</t>
  </si>
  <si>
    <t>IMPORT TOTAL</t>
  </si>
  <si>
    <t>Subtotal preu mòduls proveidor</t>
  </si>
  <si>
    <t>Subtotal preus mòduls manteniment proveïdor</t>
  </si>
  <si>
    <t>Subtotal preus mòduls activitats</t>
  </si>
  <si>
    <t>PREU UNITARI</t>
  </si>
  <si>
    <t>Activitats socieducatives</t>
  </si>
  <si>
    <t>Accions comunicatives</t>
  </si>
  <si>
    <t xml:space="preserve">Mòdul de traducció </t>
  </si>
  <si>
    <t>Mòdu d'interpretació (encàrrecs concrets)</t>
  </si>
  <si>
    <t>Mòdul d'assessorament jurídic expert</t>
  </si>
  <si>
    <t>Módul per actuacions específiques en urgències socials conflictives</t>
  </si>
  <si>
    <t>Mòdul per actuacions específiques en conflictes de l'oci nocturn</t>
  </si>
  <si>
    <t>Módul de suport tècnic expert.</t>
  </si>
  <si>
    <t xml:space="preserve">Despeses per preu UNITARI </t>
  </si>
  <si>
    <t>Subtotal preu global proveidor</t>
  </si>
  <si>
    <t>Subtotal preu GLOBAL</t>
  </si>
  <si>
    <t>Preu GLOBAL</t>
  </si>
  <si>
    <t xml:space="preserve">Despeses per preu GLOBAL </t>
  </si>
  <si>
    <t>Import  Proveïdor</t>
  </si>
  <si>
    <t>Preu u/t  Proveïdor</t>
  </si>
  <si>
    <t>Import sortida</t>
  </si>
  <si>
    <t>Preu u/t Sortida</t>
  </si>
  <si>
    <t>Quantitat estimada</t>
  </si>
  <si>
    <t>Descripció</t>
  </si>
  <si>
    <t>Codi</t>
  </si>
  <si>
    <t>EXP P2600053 ANNEX-3 BIS</t>
  </si>
  <si>
    <t xml:space="preserve"> GESTIÓ DEL SERVEI DE GESTIÓ DE CONFLICTES A L'ESPAI URBÀ (SGC)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</si>
</sst>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_-* #,##0.00\ [$€-403]_-;\-* #,##0.00\ [$€-403]_-;_-* &quot;-&quot;??\ [$€-403]_-;_-@_-"/>
    <numFmt numFmtId="166" formatCode="_-* #,##0.00\ _€_-;\-* #,##0.00\ _€_-;_-* &quot;-&quot;??\ _€_-;_-@_-"/>
  </numFmts>
  <fonts count="19" x14ac:knownFonts="1">
    <font>
      <sz val="10"/>
      <name val="Arial"/>
      <family val="2"/>
    </font>
    <font>
      <sz val="10"/>
      <name val="Arial"/>
      <family val="2"/>
    </font>
    <font>
      <b/>
      <sz val="8"/>
      <color theme="1"/>
      <name val="Verdana"/>
      <family val="2"/>
    </font>
    <font>
      <sz val="11"/>
      <color indexed="8"/>
      <name val="Calibri"/>
      <family val="2"/>
    </font>
    <font>
      <b/>
      <sz val="10"/>
      <name val="Arial"/>
      <family val="2"/>
    </font>
    <font>
      <b/>
      <sz val="9"/>
      <name val="Aptos Narrow"/>
      <family val="2"/>
      <scheme val="minor"/>
    </font>
    <font>
      <b/>
      <sz val="9"/>
      <color theme="1"/>
      <name val="Aptos Narrow"/>
      <family val="2"/>
      <scheme val="minor"/>
    </font>
    <font>
      <sz val="9"/>
      <color theme="1"/>
      <name val="Aptos Narrow"/>
      <family val="2"/>
      <scheme val="minor"/>
    </font>
    <font>
      <b/>
      <sz val="10"/>
      <name val="Aptos Narrow"/>
      <family val="2"/>
      <scheme val="minor"/>
    </font>
    <font>
      <sz val="9"/>
      <name val="Aptos Narrow"/>
      <family val="2"/>
      <scheme val="minor"/>
    </font>
    <font>
      <sz val="10"/>
      <color theme="1"/>
      <name val="Aptos Narrow"/>
      <family val="2"/>
      <scheme val="minor"/>
    </font>
    <font>
      <b/>
      <sz val="11"/>
      <name val="Aptos Narrow"/>
      <family val="2"/>
      <scheme val="minor"/>
    </font>
    <font>
      <b/>
      <sz val="11"/>
      <color rgb="FF000000"/>
      <name val="Aptos Narrow"/>
      <family val="2"/>
      <scheme val="minor"/>
    </font>
    <font>
      <sz val="8"/>
      <color rgb="FF000000"/>
      <name val="Arial"/>
      <family val="2"/>
    </font>
    <font>
      <b/>
      <sz val="20"/>
      <name val="Aptos Narrow"/>
      <family val="2"/>
      <scheme val="minor"/>
    </font>
    <font>
      <b/>
      <sz val="14"/>
      <name val="Arial"/>
      <family val="2"/>
    </font>
    <font>
      <b/>
      <sz val="24"/>
      <name val="Aptos Narrow"/>
      <family val="2"/>
      <scheme val="minor"/>
    </font>
    <font>
      <b/>
      <sz val="9"/>
      <color indexed="81"/>
      <name val="Tahoma"/>
      <family val="2"/>
    </font>
    <font>
      <sz val="9"/>
      <color indexed="81"/>
      <name val="Tahoma"/>
      <family val="2"/>
    </font>
  </fonts>
  <fills count="11">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bgColor rgb="FF000000"/>
      </patternFill>
    </fill>
    <fill>
      <patternFill patternType="solid">
        <fgColor rgb="FFD9D9D9"/>
        <bgColor rgb="FF000000"/>
      </patternFill>
    </fill>
    <fill>
      <patternFill patternType="solid">
        <fgColor indexed="51"/>
        <bgColor indexed="64"/>
      </patternFill>
    </fill>
    <fill>
      <patternFill patternType="solid">
        <fgColor theme="2" tint="-9.9978637043366805E-2"/>
        <bgColor indexed="64"/>
      </patternFill>
    </fill>
    <fill>
      <patternFill patternType="solid">
        <fgColor rgb="FFFFFF00"/>
        <bgColor indexed="64"/>
      </patternFill>
    </fill>
  </fills>
  <borders count="29">
    <border>
      <left/>
      <right/>
      <top/>
      <bottom/>
      <diagonal/>
    </border>
    <border>
      <left style="thin">
        <color indexed="64"/>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medium">
        <color indexed="64"/>
      </top>
      <bottom/>
      <diagonal/>
    </border>
  </borders>
  <cellStyleXfs count="4">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17">
    <xf numFmtId="0" fontId="0" fillId="0" borderId="0" xfId="0"/>
    <xf numFmtId="0" fontId="1" fillId="2" borderId="0" xfId="3" applyFill="1"/>
    <xf numFmtId="164" fontId="1" fillId="2" borderId="0" xfId="3" applyNumberFormat="1" applyFill="1"/>
    <xf numFmtId="0" fontId="0" fillId="2" borderId="0" xfId="0" applyFill="1"/>
    <xf numFmtId="164" fontId="2" fillId="2" borderId="0" xfId="0" applyNumberFormat="1" applyFont="1" applyFill="1" applyAlignment="1">
      <alignment horizontal="center"/>
    </xf>
    <xf numFmtId="0" fontId="0" fillId="2" borderId="0" xfId="0" applyFill="1" applyAlignment="1">
      <alignment horizontal="left" vertical="center"/>
    </xf>
    <xf numFmtId="165" fontId="9" fillId="2" borderId="0" xfId="0" applyNumberFormat="1" applyFont="1" applyFill="1" applyAlignment="1" applyProtection="1">
      <alignment horizontal="left" vertical="center"/>
      <protection hidden="1"/>
    </xf>
    <xf numFmtId="165" fontId="7" fillId="2" borderId="0" xfId="0" applyNumberFormat="1" applyFont="1" applyFill="1" applyAlignment="1" applyProtection="1">
      <alignment horizontal="left" vertical="center"/>
      <protection hidden="1"/>
    </xf>
    <xf numFmtId="165" fontId="8" fillId="2" borderId="0" xfId="1" applyNumberFormat="1" applyFont="1" applyFill="1" applyBorder="1" applyAlignment="1" applyProtection="1">
      <alignment horizontal="left" vertical="center"/>
      <protection hidden="1"/>
    </xf>
    <xf numFmtId="0" fontId="9" fillId="2" borderId="0" xfId="0" applyFont="1" applyFill="1" applyAlignment="1" applyProtection="1">
      <alignment vertical="center"/>
      <protection hidden="1"/>
    </xf>
    <xf numFmtId="0" fontId="0" fillId="2" borderId="0" xfId="0" applyFill="1" applyAlignment="1" applyProtection="1">
      <alignment horizontal="left" vertical="center"/>
      <protection hidden="1"/>
    </xf>
    <xf numFmtId="166" fontId="8" fillId="2" borderId="0" xfId="1" applyFont="1" applyFill="1" applyBorder="1" applyAlignment="1" applyProtection="1">
      <alignment horizontal="left" vertical="center"/>
      <protection hidden="1"/>
    </xf>
    <xf numFmtId="165" fontId="7" fillId="2" borderId="0" xfId="0" applyNumberFormat="1" applyFont="1" applyFill="1" applyAlignment="1" applyProtection="1">
      <alignment horizontal="left" vertical="center"/>
      <protection locked="0" hidden="1"/>
    </xf>
    <xf numFmtId="0" fontId="9" fillId="2" borderId="0" xfId="0" quotePrefix="1" applyFont="1" applyFill="1" applyAlignment="1" applyProtection="1">
      <alignment vertical="center" wrapText="1"/>
      <protection hidden="1"/>
    </xf>
    <xf numFmtId="166" fontId="9" fillId="2" borderId="0" xfId="1" quotePrefix="1" applyFont="1" applyFill="1" applyAlignment="1" applyProtection="1">
      <alignment vertical="center" wrapText="1"/>
      <protection hidden="1"/>
    </xf>
    <xf numFmtId="165" fontId="0" fillId="2" borderId="0" xfId="0" applyNumberFormat="1" applyFill="1" applyAlignment="1" applyProtection="1">
      <alignment horizontal="left" vertical="center"/>
      <protection hidden="1"/>
    </xf>
    <xf numFmtId="165" fontId="5" fillId="2" borderId="0" xfId="0" applyNumberFormat="1" applyFont="1" applyFill="1" applyAlignment="1" applyProtection="1">
      <alignment horizontal="left" vertical="center"/>
      <protection hidden="1"/>
    </xf>
    <xf numFmtId="166" fontId="5" fillId="2" borderId="0" xfId="1" applyFont="1" applyFill="1" applyAlignment="1" applyProtection="1">
      <alignment horizontal="left" vertical="center"/>
      <protection hidden="1"/>
    </xf>
    <xf numFmtId="0" fontId="9" fillId="2" borderId="0" xfId="0" quotePrefix="1" applyFont="1" applyFill="1" applyAlignment="1" applyProtection="1">
      <alignment horizontal="left" vertical="center" wrapText="1"/>
      <protection hidden="1"/>
    </xf>
    <xf numFmtId="166" fontId="0" fillId="0" borderId="0" xfId="1" applyFont="1"/>
    <xf numFmtId="166" fontId="0" fillId="0" borderId="0" xfId="0" applyNumberFormat="1"/>
    <xf numFmtId="164" fontId="2" fillId="3" borderId="0" xfId="0" applyNumberFormat="1" applyFont="1" applyFill="1" applyAlignment="1" applyProtection="1">
      <alignment horizontal="center"/>
    </xf>
    <xf numFmtId="164" fontId="2" fillId="3" borderId="0" xfId="0" applyNumberFormat="1" applyFont="1" applyFill="1" applyAlignment="1" applyProtection="1">
      <alignment horizontal="center"/>
    </xf>
    <xf numFmtId="0" fontId="16" fillId="2" borderId="0" xfId="0" applyFont="1" applyFill="1" applyAlignment="1" applyProtection="1">
      <alignment horizontal="center" vertical="center" wrapText="1"/>
    </xf>
    <xf numFmtId="0" fontId="15" fillId="0" borderId="20" xfId="0" applyFont="1" applyBorder="1" applyProtection="1"/>
    <xf numFmtId="10" fontId="15" fillId="0" borderId="28" xfId="0" applyNumberFormat="1" applyFont="1" applyBorder="1" applyProtection="1"/>
    <xf numFmtId="0" fontId="0" fillId="0" borderId="28" xfId="0" applyBorder="1" applyProtection="1"/>
    <xf numFmtId="164" fontId="2" fillId="3" borderId="1" xfId="0" applyNumberFormat="1" applyFont="1" applyFill="1" applyBorder="1" applyAlignment="1" applyProtection="1">
      <alignment horizontal="center"/>
    </xf>
    <xf numFmtId="0" fontId="14" fillId="9" borderId="4" xfId="0" applyFont="1" applyFill="1" applyBorder="1" applyProtection="1"/>
    <xf numFmtId="0" fontId="7" fillId="0" borderId="0" xfId="0" applyFont="1" applyProtection="1"/>
    <xf numFmtId="2" fontId="7" fillId="0" borderId="0" xfId="0" applyNumberFormat="1" applyFont="1" applyProtection="1"/>
    <xf numFmtId="0" fontId="0" fillId="0" borderId="0" xfId="0" applyProtection="1"/>
    <xf numFmtId="0" fontId="7" fillId="0" borderId="4" xfId="0" applyFont="1" applyBorder="1" applyProtection="1"/>
    <xf numFmtId="0" fontId="5" fillId="8" borderId="23" xfId="0" applyFont="1" applyFill="1" applyBorder="1" applyAlignment="1" applyProtection="1">
      <alignment horizontal="center" vertical="center" wrapText="1"/>
    </xf>
    <xf numFmtId="0" fontId="5" fillId="8" borderId="7" xfId="0" applyFont="1" applyFill="1" applyBorder="1" applyAlignment="1" applyProtection="1">
      <alignment horizontal="center" vertical="center" wrapText="1"/>
    </xf>
    <xf numFmtId="2" fontId="5" fillId="8" borderId="7" xfId="0" applyNumberFormat="1" applyFont="1" applyFill="1" applyBorder="1" applyAlignment="1" applyProtection="1">
      <alignment horizontal="center" vertical="center" wrapText="1"/>
    </xf>
    <xf numFmtId="0" fontId="5" fillId="0" borderId="23" xfId="0" quotePrefix="1" applyFont="1" applyBorder="1" applyAlignment="1" applyProtection="1">
      <alignment horizontal="left" vertical="center" wrapText="1"/>
    </xf>
    <xf numFmtId="0" fontId="9" fillId="0" borderId="7" xfId="0" quotePrefix="1" applyFont="1" applyBorder="1" applyAlignment="1" applyProtection="1">
      <alignment horizontal="left" vertical="center" wrapText="1"/>
    </xf>
    <xf numFmtId="0" fontId="9" fillId="0" borderId="7" xfId="0" quotePrefix="1" applyFont="1" applyBorder="1" applyAlignment="1" applyProtection="1">
      <alignment horizontal="center" vertical="center" wrapText="1"/>
    </xf>
    <xf numFmtId="165" fontId="9" fillId="0" borderId="7" xfId="0" applyNumberFormat="1" applyFont="1" applyBorder="1" applyAlignment="1" applyProtection="1">
      <alignment horizontal="left" vertical="center"/>
    </xf>
    <xf numFmtId="0" fontId="0" fillId="0" borderId="0" xfId="0" applyAlignment="1" applyProtection="1">
      <alignment horizontal="left" vertical="center"/>
    </xf>
    <xf numFmtId="0" fontId="9" fillId="2" borderId="4" xfId="0" quotePrefix="1" applyFont="1" applyFill="1" applyBorder="1" applyAlignment="1" applyProtection="1">
      <alignment horizontal="left" vertical="center" wrapText="1"/>
    </xf>
    <xf numFmtId="0" fontId="9" fillId="2" borderId="0" xfId="0" quotePrefix="1" applyFont="1" applyFill="1" applyAlignment="1" applyProtection="1">
      <alignment horizontal="left" vertical="center" wrapText="1"/>
    </xf>
    <xf numFmtId="165" fontId="5" fillId="0" borderId="6" xfId="0" applyNumberFormat="1" applyFont="1" applyBorder="1" applyAlignment="1" applyProtection="1">
      <alignment horizontal="left" vertical="center"/>
    </xf>
    <xf numFmtId="165" fontId="5" fillId="0" borderId="8" xfId="0" applyNumberFormat="1" applyFont="1" applyBorder="1" applyAlignment="1" applyProtection="1">
      <alignment horizontal="left" vertical="center"/>
    </xf>
    <xf numFmtId="165" fontId="11" fillId="0" borderId="21" xfId="0" applyNumberFormat="1" applyFont="1" applyBorder="1" applyAlignment="1" applyProtection="1">
      <alignment vertical="center"/>
    </xf>
    <xf numFmtId="165" fontId="5" fillId="4" borderId="7" xfId="0" applyNumberFormat="1" applyFont="1" applyFill="1" applyBorder="1" applyAlignment="1" applyProtection="1">
      <alignment horizontal="left" vertical="center"/>
    </xf>
    <xf numFmtId="165" fontId="5" fillId="0" borderId="0" xfId="0" applyNumberFormat="1" applyFont="1" applyAlignment="1" applyProtection="1">
      <alignment horizontal="left" vertical="center"/>
    </xf>
    <xf numFmtId="165" fontId="5" fillId="0" borderId="27" xfId="0" applyNumberFormat="1" applyFont="1" applyBorder="1" applyAlignment="1" applyProtection="1">
      <alignment horizontal="left" vertical="center"/>
    </xf>
    <xf numFmtId="0" fontId="5" fillId="2" borderId="4" xfId="0" quotePrefix="1" applyFont="1" applyFill="1" applyBorder="1" applyAlignment="1" applyProtection="1">
      <alignment horizontal="left" vertical="center" wrapText="1"/>
    </xf>
    <xf numFmtId="165" fontId="9" fillId="0" borderId="26" xfId="0" applyNumberFormat="1" applyFont="1" applyBorder="1" applyAlignment="1" applyProtection="1">
      <alignment horizontal="left" vertical="center"/>
    </xf>
    <xf numFmtId="165" fontId="9" fillId="0" borderId="0" xfId="0" applyNumberFormat="1" applyFont="1" applyAlignment="1" applyProtection="1">
      <alignment horizontal="left" vertical="center"/>
    </xf>
    <xf numFmtId="0" fontId="13" fillId="0" borderId="23" xfId="0" applyFont="1" applyBorder="1" applyAlignment="1" applyProtection="1">
      <alignment horizontal="left" vertical="center" wrapText="1"/>
    </xf>
    <xf numFmtId="0" fontId="9" fillId="2" borderId="7" xfId="0" quotePrefix="1" applyFont="1" applyFill="1" applyBorder="1" applyAlignment="1" applyProtection="1">
      <alignment horizontal="left" vertical="center" wrapText="1"/>
    </xf>
    <xf numFmtId="3" fontId="9" fillId="0" borderId="7" xfId="0" quotePrefix="1" applyNumberFormat="1" applyFont="1" applyBorder="1" applyAlignment="1" applyProtection="1">
      <alignment horizontal="center" vertical="center" wrapText="1"/>
    </xf>
    <xf numFmtId="165" fontId="5" fillId="0" borderId="7" xfId="0" quotePrefix="1" applyNumberFormat="1" applyFont="1" applyBorder="1" applyAlignment="1" applyProtection="1">
      <alignment horizontal="left" vertical="center" wrapText="1"/>
    </xf>
    <xf numFmtId="0" fontId="13" fillId="0" borderId="25" xfId="0" applyFont="1" applyBorder="1" applyAlignment="1" applyProtection="1">
      <alignment horizontal="left" vertical="center" wrapText="1"/>
    </xf>
    <xf numFmtId="0" fontId="9" fillId="2" borderId="24" xfId="0" quotePrefix="1" applyFont="1" applyFill="1" applyBorder="1" applyAlignment="1" applyProtection="1">
      <alignment horizontal="left" vertical="center" wrapText="1"/>
    </xf>
    <xf numFmtId="3" fontId="9" fillId="0" borderId="24" xfId="0" quotePrefix="1" applyNumberFormat="1" applyFont="1" applyBorder="1" applyAlignment="1" applyProtection="1">
      <alignment horizontal="center" vertical="center" wrapText="1"/>
    </xf>
    <xf numFmtId="165" fontId="5" fillId="0" borderId="8" xfId="0" quotePrefix="1" applyNumberFormat="1" applyFont="1" applyBorder="1" applyAlignment="1" applyProtection="1">
      <alignment horizontal="left" vertical="center" wrapText="1"/>
    </xf>
    <xf numFmtId="164" fontId="2" fillId="2" borderId="0" xfId="0" applyNumberFormat="1" applyFont="1" applyFill="1" applyAlignment="1" applyProtection="1">
      <alignment horizontal="center"/>
    </xf>
    <xf numFmtId="165" fontId="11" fillId="0" borderId="16" xfId="0" applyNumberFormat="1" applyFont="1" applyBorder="1" applyAlignment="1" applyProtection="1">
      <alignment horizontal="right" vertical="center"/>
    </xf>
    <xf numFmtId="165" fontId="11" fillId="0" borderId="22" xfId="0" applyNumberFormat="1" applyFont="1" applyBorder="1" applyAlignment="1" applyProtection="1">
      <alignment horizontal="right" vertical="center"/>
    </xf>
    <xf numFmtId="165" fontId="11" fillId="7" borderId="21" xfId="0" applyNumberFormat="1" applyFont="1" applyFill="1" applyBorder="1" applyAlignment="1" applyProtection="1">
      <alignment vertical="center"/>
    </xf>
    <xf numFmtId="165" fontId="12" fillId="0" borderId="22" xfId="0" applyNumberFormat="1" applyFont="1" applyBorder="1" applyAlignment="1" applyProtection="1">
      <alignment horizontal="right" vertical="center" wrapText="1"/>
    </xf>
    <xf numFmtId="0" fontId="9" fillId="2" borderId="0" xfId="0" applyFont="1" applyFill="1" applyAlignment="1" applyProtection="1">
      <alignment vertical="center"/>
    </xf>
    <xf numFmtId="165" fontId="11" fillId="0" borderId="20" xfId="0" applyNumberFormat="1" applyFont="1" applyBorder="1" applyAlignment="1" applyProtection="1">
      <alignment horizontal="right" vertical="center"/>
    </xf>
    <xf numFmtId="165" fontId="11" fillId="0" borderId="18" xfId="0" applyNumberFormat="1" applyFont="1" applyBorder="1" applyAlignment="1" applyProtection="1">
      <alignment horizontal="right" vertical="center"/>
    </xf>
    <xf numFmtId="165" fontId="11" fillId="6" borderId="19" xfId="0" applyNumberFormat="1" applyFont="1" applyFill="1" applyBorder="1" applyAlignment="1" applyProtection="1">
      <alignment vertical="center"/>
    </xf>
    <xf numFmtId="165" fontId="12" fillId="0" borderId="18" xfId="0" applyNumberFormat="1" applyFont="1" applyBorder="1" applyAlignment="1" applyProtection="1">
      <alignment horizontal="right" vertical="center" wrapText="1"/>
    </xf>
    <xf numFmtId="165" fontId="11" fillId="0" borderId="17" xfId="0" applyNumberFormat="1" applyFont="1" applyBorder="1" applyAlignment="1" applyProtection="1">
      <alignment vertical="center"/>
    </xf>
    <xf numFmtId="165" fontId="11" fillId="2" borderId="4" xfId="0" applyNumberFormat="1" applyFont="1" applyFill="1" applyBorder="1" applyAlignment="1" applyProtection="1">
      <alignment horizontal="center" vertical="center"/>
    </xf>
    <xf numFmtId="165" fontId="11" fillId="2" borderId="0" xfId="0" applyNumberFormat="1" applyFont="1" applyFill="1" applyAlignment="1" applyProtection="1">
      <alignment horizontal="center" vertical="center"/>
    </xf>
    <xf numFmtId="165" fontId="11" fillId="6" borderId="0" xfId="0" applyNumberFormat="1" applyFont="1" applyFill="1" applyAlignment="1" applyProtection="1">
      <alignment horizontal="center" vertical="center"/>
    </xf>
    <xf numFmtId="165" fontId="12" fillId="2" borderId="0" xfId="0" applyNumberFormat="1" applyFont="1" applyFill="1" applyAlignment="1" applyProtection="1">
      <alignment horizontal="center" vertical="center" wrapText="1"/>
    </xf>
    <xf numFmtId="165" fontId="11" fillId="2" borderId="0" xfId="0" applyNumberFormat="1" applyFont="1" applyFill="1" applyAlignment="1" applyProtection="1">
      <alignment vertical="center"/>
    </xf>
    <xf numFmtId="0" fontId="0" fillId="2" borderId="0" xfId="0" applyFill="1" applyAlignment="1" applyProtection="1">
      <alignment horizontal="left" vertical="center"/>
    </xf>
    <xf numFmtId="165" fontId="11" fillId="0" borderId="16" xfId="0" applyNumberFormat="1" applyFont="1" applyBorder="1" applyAlignment="1" applyProtection="1">
      <alignment horizontal="center" vertical="center"/>
    </xf>
    <xf numFmtId="165" fontId="11" fillId="0" borderId="15" xfId="0" applyNumberFormat="1" applyFont="1" applyBorder="1" applyAlignment="1" applyProtection="1">
      <alignment horizontal="center" vertical="center"/>
    </xf>
    <xf numFmtId="165" fontId="11" fillId="0" borderId="14" xfId="0" applyNumberFormat="1" applyFont="1" applyBorder="1" applyAlignment="1" applyProtection="1">
      <alignment horizontal="center" vertical="center"/>
    </xf>
    <xf numFmtId="165" fontId="11" fillId="0" borderId="13" xfId="0" applyNumberFormat="1" applyFont="1" applyBorder="1" applyAlignment="1" applyProtection="1">
      <alignment vertical="center"/>
    </xf>
    <xf numFmtId="165" fontId="0" fillId="0" borderId="7" xfId="0" applyNumberFormat="1" applyBorder="1" applyAlignment="1" applyProtection="1">
      <alignment horizontal="left" vertical="center"/>
    </xf>
    <xf numFmtId="0" fontId="9" fillId="0" borderId="12" xfId="0" applyFont="1" applyBorder="1" applyAlignment="1" applyProtection="1">
      <alignment horizontal="left" vertical="center"/>
    </xf>
    <xf numFmtId="165" fontId="9" fillId="0" borderId="11" xfId="1" applyNumberFormat="1" applyFont="1" applyBorder="1" applyAlignment="1" applyProtection="1">
      <alignment horizontal="left" vertical="center"/>
    </xf>
    <xf numFmtId="9" fontId="9" fillId="0" borderId="10" xfId="2" applyFont="1" applyBorder="1" applyAlignment="1" applyProtection="1">
      <alignment horizontal="left" vertical="center"/>
    </xf>
    <xf numFmtId="165" fontId="9" fillId="0" borderId="10" xfId="1" applyNumberFormat="1" applyFont="1" applyBorder="1" applyAlignment="1" applyProtection="1">
      <alignment horizontal="left" vertical="center"/>
    </xf>
    <xf numFmtId="165" fontId="10" fillId="5" borderId="10" xfId="0" applyNumberFormat="1" applyFont="1" applyFill="1" applyBorder="1" applyAlignment="1" applyProtection="1">
      <alignment horizontal="center" vertical="center"/>
    </xf>
    <xf numFmtId="0" fontId="5" fillId="0" borderId="6" xfId="0" applyFont="1" applyBorder="1" applyAlignment="1" applyProtection="1">
      <alignment horizontal="left" vertical="center"/>
    </xf>
    <xf numFmtId="0" fontId="5" fillId="0" borderId="9" xfId="0" applyFont="1" applyBorder="1" applyAlignment="1" applyProtection="1">
      <alignment horizontal="left" vertical="center"/>
    </xf>
    <xf numFmtId="0" fontId="5" fillId="0" borderId="8" xfId="0" applyFont="1" applyBorder="1" applyAlignment="1" applyProtection="1">
      <alignment horizontal="left" vertical="center"/>
    </xf>
    <xf numFmtId="165" fontId="8" fillId="0" borderId="7" xfId="1" applyNumberFormat="1" applyFont="1" applyBorder="1" applyAlignment="1" applyProtection="1">
      <alignment horizontal="left" vertical="center"/>
    </xf>
    <xf numFmtId="165" fontId="6" fillId="0" borderId="7" xfId="0" applyNumberFormat="1" applyFont="1" applyBorder="1" applyAlignment="1" applyProtection="1">
      <alignment horizontal="left" vertical="center"/>
    </xf>
    <xf numFmtId="165" fontId="0" fillId="0" borderId="5" xfId="0" applyNumberFormat="1" applyBorder="1" applyAlignment="1" applyProtection="1">
      <alignment horizontal="left" vertical="center"/>
    </xf>
    <xf numFmtId="0" fontId="0" fillId="0" borderId="4" xfId="0" applyBorder="1" applyAlignment="1" applyProtection="1">
      <alignment horizontal="left" vertical="center"/>
    </xf>
    <xf numFmtId="0" fontId="7" fillId="0" borderId="0" xfId="0" applyFont="1" applyAlignment="1" applyProtection="1">
      <alignment horizontal="left" vertical="center"/>
    </xf>
    <xf numFmtId="0" fontId="5" fillId="0" borderId="0" xfId="0" applyFont="1" applyAlignment="1" applyProtection="1">
      <alignment horizontal="left" vertical="center"/>
    </xf>
    <xf numFmtId="0" fontId="6" fillId="0" borderId="0" xfId="0" applyFont="1" applyAlignment="1" applyProtection="1">
      <alignment horizontal="left" vertical="center"/>
    </xf>
    <xf numFmtId="165" fontId="5" fillId="0" borderId="0" xfId="1" applyNumberFormat="1" applyFont="1" applyBorder="1" applyAlignment="1" applyProtection="1">
      <alignment horizontal="left" vertical="center"/>
    </xf>
    <xf numFmtId="0" fontId="0" fillId="0" borderId="4" xfId="0" applyBorder="1" applyProtection="1"/>
    <xf numFmtId="2" fontId="0" fillId="0" borderId="0" xfId="0" applyNumberFormat="1" applyProtection="1"/>
    <xf numFmtId="0" fontId="4" fillId="10" borderId="4" xfId="0"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3" xfId="0" applyBorder="1" applyProtection="1"/>
    <xf numFmtId="0" fontId="0" fillId="0" borderId="0" xfId="0" applyAlignment="1" applyProtection="1">
      <alignment horizontal="center" vertical="center" wrapText="1"/>
    </xf>
    <xf numFmtId="0" fontId="0" fillId="0" borderId="2" xfId="0" applyBorder="1" applyProtection="1"/>
    <xf numFmtId="0" fontId="1" fillId="0" borderId="28" xfId="0" applyFont="1" applyBorder="1" applyProtection="1">
      <protection locked="0"/>
    </xf>
    <xf numFmtId="0" fontId="7" fillId="0" borderId="0" xfId="0" applyFont="1" applyProtection="1">
      <protection locked="0"/>
    </xf>
    <xf numFmtId="0" fontId="5" fillId="8" borderId="7" xfId="0" applyFont="1" applyFill="1" applyBorder="1" applyAlignment="1" applyProtection="1">
      <alignment horizontal="center" vertical="center" wrapText="1"/>
      <protection locked="0"/>
    </xf>
    <xf numFmtId="165" fontId="7" fillId="5" borderId="7" xfId="0" applyNumberFormat="1" applyFont="1" applyFill="1" applyBorder="1" applyAlignment="1" applyProtection="1">
      <alignment horizontal="left" vertical="center"/>
      <protection locked="0"/>
    </xf>
    <xf numFmtId="165" fontId="6" fillId="4" borderId="7" xfId="0" applyNumberFormat="1" applyFont="1" applyFill="1" applyBorder="1" applyAlignment="1" applyProtection="1">
      <alignment horizontal="left" vertical="center"/>
      <protection locked="0"/>
    </xf>
    <xf numFmtId="165" fontId="6" fillId="0" borderId="0" xfId="0" applyNumberFormat="1" applyFont="1" applyAlignment="1" applyProtection="1">
      <alignment horizontal="left" vertical="center"/>
      <protection locked="0"/>
    </xf>
    <xf numFmtId="165" fontId="0" fillId="0" borderId="0" xfId="0" applyNumberFormat="1" applyAlignment="1" applyProtection="1">
      <alignment horizontal="left" vertical="center"/>
      <protection locked="0"/>
    </xf>
    <xf numFmtId="165" fontId="7" fillId="2" borderId="0" xfId="0" applyNumberFormat="1" applyFont="1" applyFill="1" applyAlignment="1" applyProtection="1">
      <alignment horizontal="left" vertical="center"/>
      <protection locked="0"/>
    </xf>
    <xf numFmtId="165" fontId="7" fillId="2" borderId="11" xfId="0" applyNumberFormat="1" applyFont="1" applyFill="1" applyBorder="1" applyAlignment="1" applyProtection="1">
      <alignment horizontal="left" vertical="center"/>
      <protection locked="0"/>
    </xf>
    <xf numFmtId="165" fontId="7" fillId="2" borderId="9" xfId="0" applyNumberFormat="1" applyFont="1" applyFill="1" applyBorder="1" applyAlignment="1" applyProtection="1">
      <alignment horizontal="left" vertical="center"/>
      <protection locked="0"/>
    </xf>
    <xf numFmtId="9" fontId="9" fillId="0" borderId="6" xfId="0" applyNumberFormat="1" applyFont="1" applyBorder="1" applyAlignment="1" applyProtection="1">
      <alignment horizontal="center" vertical="center"/>
      <protection locked="0"/>
    </xf>
    <xf numFmtId="165" fontId="5" fillId="4" borderId="6" xfId="0" applyNumberFormat="1" applyFont="1" applyFill="1" applyBorder="1" applyAlignment="1" applyProtection="1">
      <alignment horizontal="left" vertical="center"/>
      <protection locked="0"/>
    </xf>
  </cellXfs>
  <cellStyles count="4">
    <cellStyle name="Coma" xfId="1" builtinId="3"/>
    <cellStyle name="Normal" xfId="0" builtinId="0"/>
    <cellStyle name="Normal 3" xfId="3" xr:uid="{E11376C0-A76E-4D6E-9849-978780A0081E}"/>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QUOTA\DPQI\6.%20COSTOS%20DE%20SERVEIS\2024\11_CTE_015_P2400016_Allotjament%20temporal%20familiar%20_Sant%20Pere%20m&#233;s%20Baix_Marina%20Sanchez_FC\VERSI&#211;%20DEFINITIVA\Estudi%20COSTOS%20ST%20PERE%20MES%20BAIX_DEF_Juliol24_SICE.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QUOTA\IMSS\Jur&#237;dic_restore\A102%20SERVEIS%20JURIDICS\0046%20CONTRACTACI&#211;\CONTRACTES\2026\26000204%20P2600053%20SGC\Costos%20SGC%20abril%202026(3).xlsx" TargetMode="External"/><Relationship Id="rId1" Type="http://schemas.openxmlformats.org/officeDocument/2006/relationships/externalLinkPath" Target="Costos%20SGC%20abril%202026(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MARE ST PERE"/>
      <sheetName val="EXEC_CD_CI"/>
      <sheetName val="PBL_VEC"/>
      <sheetName val="ANNEX4"/>
      <sheetName val="CAT PROF"/>
    </sheetNames>
    <sheetDataSet>
      <sheetData sheetId="0"/>
      <sheetData sheetId="1">
        <row r="30">
          <cell r="E30">
            <v>0.1</v>
          </cell>
        </row>
      </sheetData>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IMACIÓ PLUSES"/>
      <sheetName val="SALARIS CONVENI 2026"/>
      <sheetName val="PBL"/>
      <sheetName val="cost anual SGC"/>
      <sheetName val="Full2"/>
      <sheetName val="Full1"/>
      <sheetName val="LICITACIÓ I Costos dir e indir"/>
      <sheetName val="CD+CI"/>
      <sheetName val="FACTURACIÓ"/>
      <sheetName val="COMPARATIVAv0"/>
      <sheetName val="COMPARATIVAv1"/>
      <sheetName val="COMPARATIVAv2"/>
      <sheetName val="COMPARATIVA DE LICITACIONS"/>
    </sheetNames>
    <sheetDataSet>
      <sheetData sheetId="0"/>
      <sheetData sheetId="1"/>
      <sheetData sheetId="2"/>
      <sheetData sheetId="3">
        <row r="99">
          <cell r="N99">
            <v>2786467.673686665</v>
          </cell>
        </row>
      </sheetData>
      <sheetData sheetId="4"/>
      <sheetData sheetId="5"/>
      <sheetData sheetId="6">
        <row r="13">
          <cell r="B13">
            <v>314.58</v>
          </cell>
          <cell r="C13">
            <v>750</v>
          </cell>
        </row>
        <row r="14">
          <cell r="C14">
            <v>100</v>
          </cell>
        </row>
        <row r="15">
          <cell r="B15">
            <v>314.58</v>
          </cell>
          <cell r="C15">
            <v>100</v>
          </cell>
        </row>
        <row r="16">
          <cell r="C16">
            <v>375</v>
          </cell>
        </row>
        <row r="17">
          <cell r="B17">
            <v>50.56</v>
          </cell>
          <cell r="E17">
            <v>500</v>
          </cell>
        </row>
        <row r="21">
          <cell r="B21">
            <v>39.32</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ECE93-F72F-4553-B271-F0385BC8B5C9}">
  <sheetPr>
    <tabColor rgb="FF00B050"/>
    <pageSetUpPr fitToPage="1"/>
  </sheetPr>
  <dimension ref="B1:S39"/>
  <sheetViews>
    <sheetView tabSelected="1" workbookViewId="0">
      <selection activeCell="H12" sqref="H12"/>
    </sheetView>
  </sheetViews>
  <sheetFormatPr defaultRowHeight="13.2" x14ac:dyDescent="0.25"/>
  <cols>
    <col min="3" max="3" width="59.77734375" customWidth="1"/>
    <col min="4" max="4" width="30" bestFit="1" customWidth="1"/>
    <col min="5" max="5" width="12" bestFit="1" customWidth="1"/>
    <col min="6" max="6" width="12.44140625" bestFit="1" customWidth="1"/>
    <col min="7" max="7" width="17.21875" customWidth="1"/>
    <col min="8" max="8" width="25.5546875" customWidth="1"/>
    <col min="9" max="9" width="16.44140625" customWidth="1"/>
    <col min="13" max="14" width="12.77734375" bestFit="1" customWidth="1"/>
  </cols>
  <sheetData>
    <row r="1" spans="2:14" x14ac:dyDescent="0.25">
      <c r="B1" s="21"/>
      <c r="C1" s="21"/>
      <c r="D1" s="21"/>
      <c r="E1" s="21"/>
      <c r="F1" s="21"/>
      <c r="G1" s="21"/>
      <c r="H1" s="21"/>
      <c r="I1" s="21"/>
      <c r="J1" s="22"/>
      <c r="K1" s="22"/>
    </row>
    <row r="2" spans="2:14" x14ac:dyDescent="0.25">
      <c r="B2" s="22"/>
      <c r="C2" s="23" t="s">
        <v>31</v>
      </c>
      <c r="D2" s="23"/>
      <c r="E2" s="23"/>
      <c r="F2" s="23"/>
      <c r="G2" s="23"/>
      <c r="H2" s="23"/>
      <c r="I2" s="23"/>
      <c r="J2" s="23"/>
      <c r="K2" s="22"/>
    </row>
    <row r="3" spans="2:14" ht="13.8" thickBot="1" x14ac:dyDescent="0.3">
      <c r="B3" s="22"/>
      <c r="C3" s="23"/>
      <c r="D3" s="23"/>
      <c r="E3" s="23"/>
      <c r="F3" s="23"/>
      <c r="G3" s="23"/>
      <c r="H3" s="23"/>
      <c r="I3" s="23"/>
      <c r="J3" s="23"/>
      <c r="K3" s="22"/>
    </row>
    <row r="4" spans="2:14" ht="17.399999999999999" x14ac:dyDescent="0.3">
      <c r="B4" s="22"/>
      <c r="C4" s="24"/>
      <c r="D4" s="25"/>
      <c r="E4" s="26"/>
      <c r="F4" s="26"/>
      <c r="G4" s="26"/>
      <c r="H4" s="105"/>
      <c r="I4" s="26"/>
      <c r="J4" s="26"/>
      <c r="K4" s="27"/>
    </row>
    <row r="5" spans="2:14" ht="25.8" x14ac:dyDescent="0.5">
      <c r="B5" s="22"/>
      <c r="C5" s="28" t="s">
        <v>30</v>
      </c>
      <c r="D5" s="29"/>
      <c r="E5" s="29"/>
      <c r="F5" s="29"/>
      <c r="G5" s="30"/>
      <c r="H5" s="106"/>
      <c r="I5" s="29"/>
      <c r="J5" s="31"/>
      <c r="K5" s="27"/>
    </row>
    <row r="6" spans="2:14" x14ac:dyDescent="0.25">
      <c r="B6" s="22"/>
      <c r="C6" s="32"/>
      <c r="D6" s="29"/>
      <c r="E6" s="29"/>
      <c r="F6" s="29"/>
      <c r="G6" s="30"/>
      <c r="H6" s="106"/>
      <c r="I6" s="29"/>
      <c r="J6" s="31"/>
      <c r="K6" s="27"/>
    </row>
    <row r="7" spans="2:14" ht="24" x14ac:dyDescent="0.25">
      <c r="B7" s="22"/>
      <c r="C7" s="33" t="s">
        <v>29</v>
      </c>
      <c r="D7" s="34" t="s">
        <v>28</v>
      </c>
      <c r="E7" s="34" t="s">
        <v>27</v>
      </c>
      <c r="F7" s="34" t="s">
        <v>26</v>
      </c>
      <c r="G7" s="35" t="s">
        <v>25</v>
      </c>
      <c r="H7" s="107" t="s">
        <v>24</v>
      </c>
      <c r="I7" s="34" t="s">
        <v>23</v>
      </c>
      <c r="J7" s="31"/>
      <c r="K7" s="27"/>
    </row>
    <row r="8" spans="2:14" ht="27" customHeight="1" thickBot="1" x14ac:dyDescent="0.3">
      <c r="B8" s="22"/>
      <c r="C8" s="36" t="s">
        <v>22</v>
      </c>
      <c r="D8" s="37" t="s">
        <v>21</v>
      </c>
      <c r="E8" s="38">
        <v>1</v>
      </c>
      <c r="F8" s="39">
        <f>'[2]cost anual SGC'!$N$99</f>
        <v>2786467.673686665</v>
      </c>
      <c r="G8" s="39">
        <f>F8</f>
        <v>2786467.673686665</v>
      </c>
      <c r="H8" s="108"/>
      <c r="I8" s="39">
        <f>H8</f>
        <v>0</v>
      </c>
      <c r="J8" s="40"/>
      <c r="K8" s="27"/>
    </row>
    <row r="9" spans="2:14" ht="15" thickBot="1" x14ac:dyDescent="0.3">
      <c r="B9" s="22"/>
      <c r="C9" s="41"/>
      <c r="D9" s="42"/>
      <c r="E9" s="43" t="s">
        <v>20</v>
      </c>
      <c r="F9" s="44"/>
      <c r="G9" s="45">
        <f>SUM(G8:G8)</f>
        <v>2786467.673686665</v>
      </c>
      <c r="H9" s="109" t="s">
        <v>19</v>
      </c>
      <c r="I9" s="46">
        <f>I8</f>
        <v>0</v>
      </c>
      <c r="J9" s="40"/>
      <c r="K9" s="27"/>
    </row>
    <row r="10" spans="2:14" x14ac:dyDescent="0.25">
      <c r="B10" s="22"/>
      <c r="C10" s="41"/>
      <c r="D10" s="42"/>
      <c r="E10" s="47"/>
      <c r="F10" s="47"/>
      <c r="G10" s="48"/>
      <c r="H10" s="110"/>
      <c r="I10" s="47"/>
      <c r="J10" s="40"/>
      <c r="K10" s="27"/>
    </row>
    <row r="11" spans="2:14" x14ac:dyDescent="0.25">
      <c r="B11" s="22"/>
      <c r="C11" s="49" t="s">
        <v>18</v>
      </c>
      <c r="D11" s="42"/>
      <c r="E11" s="47"/>
      <c r="F11" s="47"/>
      <c r="G11" s="50"/>
      <c r="H11" s="111"/>
      <c r="I11" s="51"/>
      <c r="J11" s="40"/>
      <c r="K11" s="27"/>
      <c r="M11" s="19"/>
      <c r="N11" s="20"/>
    </row>
    <row r="12" spans="2:14" ht="20.100000000000001" customHeight="1" x14ac:dyDescent="0.25">
      <c r="B12" s="22"/>
      <c r="C12" s="52" t="s">
        <v>17</v>
      </c>
      <c r="D12" s="53" t="s">
        <v>9</v>
      </c>
      <c r="E12" s="54">
        <f>'[2]LICITACIÓ I Costos dir e indir'!$C$13</f>
        <v>750</v>
      </c>
      <c r="F12" s="55">
        <f>'[2]LICITACIÓ I Costos dir e indir'!$B$13</f>
        <v>314.58</v>
      </c>
      <c r="G12" s="39">
        <f>E12*F12</f>
        <v>235935</v>
      </c>
      <c r="H12" s="108"/>
      <c r="I12" s="39">
        <f>E12*H12</f>
        <v>0</v>
      </c>
      <c r="J12" s="40"/>
      <c r="K12" s="27"/>
      <c r="M12" s="19"/>
      <c r="N12" s="20"/>
    </row>
    <row r="13" spans="2:14" ht="20.100000000000001" customHeight="1" x14ac:dyDescent="0.25">
      <c r="B13" s="22"/>
      <c r="C13" s="52" t="s">
        <v>16</v>
      </c>
      <c r="D13" s="53" t="s">
        <v>9</v>
      </c>
      <c r="E13" s="54">
        <f>'[2]LICITACIÓ I Costos dir e indir'!$C$14</f>
        <v>100</v>
      </c>
      <c r="F13" s="55">
        <v>588.71</v>
      </c>
      <c r="G13" s="39">
        <f>E13*F13</f>
        <v>58871</v>
      </c>
      <c r="H13" s="108"/>
      <c r="I13" s="39">
        <f>E13*H13</f>
        <v>0</v>
      </c>
      <c r="J13" s="40"/>
      <c r="K13" s="27"/>
      <c r="M13" s="19"/>
      <c r="N13" s="20"/>
    </row>
    <row r="14" spans="2:14" ht="20.100000000000001" customHeight="1" x14ac:dyDescent="0.25">
      <c r="B14" s="22"/>
      <c r="C14" s="52" t="s">
        <v>15</v>
      </c>
      <c r="D14" s="53" t="s">
        <v>9</v>
      </c>
      <c r="E14" s="54">
        <f>'[2]LICITACIÓ I Costos dir e indir'!$C$15</f>
        <v>100</v>
      </c>
      <c r="F14" s="55">
        <f>'[2]LICITACIÓ I Costos dir e indir'!$B$15</f>
        <v>314.58</v>
      </c>
      <c r="G14" s="39">
        <f>E14*F14</f>
        <v>31458</v>
      </c>
      <c r="H14" s="108"/>
      <c r="I14" s="39">
        <f>E14*H14</f>
        <v>0</v>
      </c>
      <c r="J14" s="40"/>
      <c r="K14" s="27"/>
      <c r="M14" s="19"/>
      <c r="N14" s="20"/>
    </row>
    <row r="15" spans="2:14" ht="20.100000000000001" customHeight="1" x14ac:dyDescent="0.25">
      <c r="B15" s="22"/>
      <c r="C15" s="52" t="s">
        <v>14</v>
      </c>
      <c r="D15" s="53" t="s">
        <v>9</v>
      </c>
      <c r="E15" s="54">
        <f>'[2]LICITACIÓ I Costos dir e indir'!$C$16</f>
        <v>375</v>
      </c>
      <c r="F15" s="55">
        <v>134.82</v>
      </c>
      <c r="G15" s="39">
        <f>E15*F15</f>
        <v>50557.5</v>
      </c>
      <c r="H15" s="108"/>
      <c r="I15" s="39">
        <f>E15*H15</f>
        <v>0</v>
      </c>
      <c r="J15" s="40"/>
      <c r="K15" s="27"/>
      <c r="M15" s="19"/>
      <c r="N15" s="20"/>
    </row>
    <row r="16" spans="2:14" ht="20.100000000000001" customHeight="1" x14ac:dyDescent="0.25">
      <c r="B16" s="22"/>
      <c r="C16" s="56" t="s">
        <v>13</v>
      </c>
      <c r="D16" s="57" t="s">
        <v>9</v>
      </c>
      <c r="E16" s="58">
        <f>'[2]LICITACIÓ I Costos dir e indir'!E17</f>
        <v>500</v>
      </c>
      <c r="F16" s="55">
        <f>'[2]LICITACIÓ I Costos dir e indir'!$B$17</f>
        <v>50.56</v>
      </c>
      <c r="G16" s="39">
        <f>E16*F16</f>
        <v>25280</v>
      </c>
      <c r="H16" s="108"/>
      <c r="I16" s="39">
        <f>E16*H16</f>
        <v>0</v>
      </c>
      <c r="J16" s="40"/>
      <c r="K16" s="27"/>
      <c r="M16" s="19"/>
    </row>
    <row r="17" spans="2:19" ht="20.100000000000001" customHeight="1" x14ac:dyDescent="0.25">
      <c r="B17" s="22"/>
      <c r="C17" s="52" t="s">
        <v>12</v>
      </c>
      <c r="D17" s="53" t="s">
        <v>9</v>
      </c>
      <c r="E17" s="54">
        <v>600</v>
      </c>
      <c r="F17" s="59">
        <f>'[2]LICITACIÓ I Costos dir e indir'!$B$21</f>
        <v>39.32</v>
      </c>
      <c r="G17" s="39">
        <f>E17*F17</f>
        <v>23592</v>
      </c>
      <c r="H17" s="108"/>
      <c r="I17" s="39">
        <f>E17*H17</f>
        <v>0</v>
      </c>
      <c r="J17" s="40"/>
      <c r="K17" s="27"/>
      <c r="M17" s="19"/>
    </row>
    <row r="18" spans="2:19" ht="20.100000000000001" customHeight="1" x14ac:dyDescent="0.25">
      <c r="B18" s="22"/>
      <c r="C18" s="52" t="s">
        <v>11</v>
      </c>
      <c r="D18" s="53" t="s">
        <v>9</v>
      </c>
      <c r="E18" s="54">
        <v>10</v>
      </c>
      <c r="F18" s="59">
        <v>1000</v>
      </c>
      <c r="G18" s="39">
        <f>E18*F18</f>
        <v>10000</v>
      </c>
      <c r="H18" s="108"/>
      <c r="I18" s="39">
        <f>E18*H18</f>
        <v>0</v>
      </c>
      <c r="J18" s="60"/>
      <c r="K18" s="27"/>
      <c r="L18" s="18"/>
      <c r="M18" s="17"/>
      <c r="N18" s="16"/>
      <c r="O18" s="6"/>
      <c r="P18" s="15"/>
      <c r="Q18" s="6"/>
      <c r="R18" s="10"/>
      <c r="S18" s="4"/>
    </row>
    <row r="19" spans="2:19" ht="20.100000000000001" customHeight="1" thickBot="1" x14ac:dyDescent="0.3">
      <c r="B19" s="22"/>
      <c r="C19" s="52" t="s">
        <v>10</v>
      </c>
      <c r="D19" s="53" t="s">
        <v>9</v>
      </c>
      <c r="E19" s="54">
        <v>20</v>
      </c>
      <c r="F19" s="59">
        <v>179.76</v>
      </c>
      <c r="G19" s="39">
        <f>E19*F19</f>
        <v>3595.2</v>
      </c>
      <c r="H19" s="108"/>
      <c r="I19" s="39">
        <f>E19*H19</f>
        <v>0</v>
      </c>
      <c r="J19" s="60"/>
      <c r="K19" s="27"/>
      <c r="L19" s="13"/>
      <c r="M19" s="14"/>
      <c r="N19" s="13"/>
      <c r="O19" s="6"/>
      <c r="P19" s="12"/>
      <c r="Q19" s="6"/>
      <c r="R19" s="10"/>
      <c r="S19" s="4"/>
    </row>
    <row r="20" spans="2:19" ht="54" customHeight="1" thickBot="1" x14ac:dyDescent="0.3">
      <c r="B20" s="22"/>
      <c r="C20" s="61" t="s">
        <v>8</v>
      </c>
      <c r="D20" s="62"/>
      <c r="E20" s="63">
        <f>ROUND(SUM(G18:G19),2)</f>
        <v>13595.2</v>
      </c>
      <c r="F20" s="64" t="s">
        <v>7</v>
      </c>
      <c r="G20" s="45">
        <f>SUM(G12:G19)</f>
        <v>439288.7</v>
      </c>
      <c r="H20" s="109" t="s">
        <v>6</v>
      </c>
      <c r="I20" s="46">
        <f>SUM(I12:I19)</f>
        <v>0</v>
      </c>
      <c r="J20" s="65"/>
      <c r="K20" s="27"/>
      <c r="L20" s="9"/>
      <c r="M20" s="11"/>
      <c r="N20" s="7"/>
      <c r="O20" s="6"/>
      <c r="P20" s="5"/>
      <c r="Q20" s="4"/>
      <c r="R20" s="3"/>
      <c r="S20" s="3"/>
    </row>
    <row r="21" spans="2:19" ht="15" customHeight="1" x14ac:dyDescent="0.25">
      <c r="B21" s="22"/>
      <c r="C21" s="66"/>
      <c r="D21" s="67"/>
      <c r="E21" s="68"/>
      <c r="F21" s="69"/>
      <c r="G21" s="70"/>
      <c r="H21" s="112"/>
      <c r="I21" s="40"/>
      <c r="J21" s="65"/>
      <c r="K21" s="27"/>
      <c r="L21" s="9"/>
      <c r="M21" s="11"/>
      <c r="N21" s="7"/>
      <c r="O21" s="6"/>
      <c r="P21" s="5"/>
      <c r="Q21" s="4"/>
      <c r="R21" s="3"/>
      <c r="S21" s="3"/>
    </row>
    <row r="22" spans="2:19" ht="15" customHeight="1" thickBot="1" x14ac:dyDescent="0.3">
      <c r="B22" s="22"/>
      <c r="C22" s="71"/>
      <c r="D22" s="72"/>
      <c r="E22" s="73"/>
      <c r="F22" s="74"/>
      <c r="G22" s="75"/>
      <c r="H22" s="113"/>
      <c r="I22" s="76"/>
      <c r="J22" s="65"/>
      <c r="K22" s="27"/>
      <c r="L22" s="9"/>
      <c r="M22" s="8"/>
      <c r="N22" s="7"/>
      <c r="O22" s="6"/>
      <c r="P22" s="5"/>
      <c r="Q22" s="4"/>
      <c r="R22" s="3"/>
      <c r="S22" s="3"/>
    </row>
    <row r="23" spans="2:19" ht="15" customHeight="1" thickBot="1" x14ac:dyDescent="0.3">
      <c r="B23" s="22"/>
      <c r="C23" s="77" t="s">
        <v>5</v>
      </c>
      <c r="D23" s="78"/>
      <c r="E23" s="78"/>
      <c r="F23" s="79"/>
      <c r="G23" s="80">
        <f>G9+G20</f>
        <v>3225756.3736866652</v>
      </c>
      <c r="H23" s="114"/>
      <c r="I23" s="81">
        <f>I9+I20</f>
        <v>0</v>
      </c>
      <c r="J23" s="65"/>
      <c r="K23" s="27"/>
      <c r="L23" s="9"/>
      <c r="M23" s="8"/>
      <c r="N23" s="7"/>
      <c r="O23" s="6"/>
      <c r="P23" s="5"/>
      <c r="Q23" s="4"/>
      <c r="R23" s="3"/>
      <c r="S23" s="3"/>
    </row>
    <row r="24" spans="2:19" ht="15" customHeight="1" x14ac:dyDescent="0.25">
      <c r="B24" s="22"/>
      <c r="C24" s="82" t="s">
        <v>4</v>
      </c>
      <c r="D24" s="83"/>
      <c r="E24" s="84">
        <f>[1]EXEC_CD_CI!E30</f>
        <v>0.1</v>
      </c>
      <c r="F24" s="85"/>
      <c r="G24" s="86">
        <f>G23*E24-0.01</f>
        <v>322575.62736866652</v>
      </c>
      <c r="H24" s="115">
        <v>0.1</v>
      </c>
      <c r="I24" s="81">
        <f>I23*H24</f>
        <v>0</v>
      </c>
      <c r="J24" s="60"/>
      <c r="K24" s="27"/>
      <c r="L24" s="3"/>
      <c r="M24" s="3"/>
      <c r="N24" s="3"/>
      <c r="O24" s="3"/>
      <c r="P24" s="3"/>
      <c r="Q24" s="3"/>
      <c r="R24" s="3"/>
      <c r="S24" s="3"/>
    </row>
    <row r="25" spans="2:19" ht="21.75" customHeight="1" thickBot="1" x14ac:dyDescent="0.3">
      <c r="B25" s="22"/>
      <c r="C25" s="87" t="s">
        <v>3</v>
      </c>
      <c r="D25" s="88"/>
      <c r="E25" s="89"/>
      <c r="F25" s="90"/>
      <c r="G25" s="91">
        <f>G23+G24</f>
        <v>3548332.0010553319</v>
      </c>
      <c r="H25" s="116"/>
      <c r="I25" s="92">
        <f>I23+I24</f>
        <v>0</v>
      </c>
      <c r="J25" s="60"/>
      <c r="K25" s="27"/>
      <c r="L25" s="3"/>
      <c r="M25" s="3"/>
      <c r="N25" s="3"/>
      <c r="O25" s="3"/>
      <c r="P25" s="3"/>
      <c r="Q25" s="3"/>
      <c r="R25" s="3"/>
      <c r="S25" s="3"/>
    </row>
    <row r="26" spans="2:19" ht="15" customHeight="1" x14ac:dyDescent="0.25">
      <c r="B26" s="22"/>
      <c r="C26" s="93"/>
      <c r="D26" s="94"/>
      <c r="E26" s="95"/>
      <c r="F26" s="96"/>
      <c r="G26" s="97"/>
      <c r="H26" s="110"/>
      <c r="I26" s="47"/>
      <c r="J26" s="40"/>
      <c r="K26" s="27"/>
    </row>
    <row r="27" spans="2:19" ht="15" customHeight="1" x14ac:dyDescent="0.25">
      <c r="B27" s="22"/>
      <c r="C27" s="98"/>
      <c r="D27" s="31" t="s">
        <v>2</v>
      </c>
      <c r="E27" s="31"/>
      <c r="F27" s="31"/>
      <c r="G27" s="99"/>
      <c r="H27" s="31"/>
      <c r="I27" s="31"/>
      <c r="J27" s="31"/>
      <c r="K27" s="27"/>
    </row>
    <row r="28" spans="2:19" x14ac:dyDescent="0.25">
      <c r="B28" s="22"/>
      <c r="C28" s="100" t="s">
        <v>1</v>
      </c>
      <c r="D28" s="31"/>
      <c r="E28" s="31"/>
      <c r="F28" s="31"/>
      <c r="G28" s="99"/>
      <c r="H28" s="31"/>
      <c r="I28" s="31"/>
      <c r="J28" s="31"/>
      <c r="K28" s="27"/>
    </row>
    <row r="29" spans="2:19" x14ac:dyDescent="0.25">
      <c r="B29" s="22"/>
      <c r="C29" s="100"/>
      <c r="D29" s="31"/>
      <c r="E29" s="31"/>
      <c r="F29" s="31"/>
      <c r="G29" s="31"/>
      <c r="H29" s="31"/>
      <c r="I29" s="31"/>
      <c r="J29" s="31"/>
      <c r="K29" s="27"/>
    </row>
    <row r="30" spans="2:19" x14ac:dyDescent="0.25">
      <c r="B30" s="22"/>
      <c r="C30" s="100"/>
      <c r="D30" s="101" t="s">
        <v>0</v>
      </c>
      <c r="E30" s="101"/>
      <c r="F30" s="101"/>
      <c r="G30" s="101"/>
      <c r="H30" s="101"/>
      <c r="I30" s="101"/>
      <c r="J30" s="31"/>
      <c r="K30" s="27"/>
    </row>
    <row r="31" spans="2:19" x14ac:dyDescent="0.25">
      <c r="B31" s="22"/>
      <c r="C31" s="98"/>
      <c r="D31" s="101"/>
      <c r="E31" s="101"/>
      <c r="F31" s="101"/>
      <c r="G31" s="101"/>
      <c r="H31" s="101"/>
      <c r="I31" s="101"/>
      <c r="J31" s="31"/>
      <c r="K31" s="27"/>
    </row>
    <row r="32" spans="2:19" x14ac:dyDescent="0.25">
      <c r="B32" s="22"/>
      <c r="C32" s="98"/>
      <c r="D32" s="101"/>
      <c r="E32" s="101"/>
      <c r="F32" s="101"/>
      <c r="G32" s="101"/>
      <c r="H32" s="101"/>
      <c r="I32" s="101"/>
      <c r="J32" s="31"/>
      <c r="K32" s="27"/>
    </row>
    <row r="33" spans="2:11" x14ac:dyDescent="0.25">
      <c r="B33" s="22"/>
      <c r="C33" s="98"/>
      <c r="D33" s="101"/>
      <c r="E33" s="101"/>
      <c r="F33" s="101"/>
      <c r="G33" s="101"/>
      <c r="H33" s="101"/>
      <c r="I33" s="101"/>
      <c r="J33" s="31"/>
      <c r="K33" s="27"/>
    </row>
    <row r="34" spans="2:11" ht="13.8" thickBot="1" x14ac:dyDescent="0.3">
      <c r="B34" s="22"/>
      <c r="C34" s="102"/>
      <c r="D34" s="103"/>
      <c r="E34" s="103"/>
      <c r="F34" s="103"/>
      <c r="G34" s="103"/>
      <c r="H34" s="103"/>
      <c r="I34" s="103"/>
      <c r="J34" s="104"/>
      <c r="K34" s="27"/>
    </row>
    <row r="35" spans="2:11" x14ac:dyDescent="0.25">
      <c r="B35" s="22"/>
      <c r="C35" s="22"/>
      <c r="D35" s="22"/>
      <c r="E35" s="22"/>
      <c r="F35" s="22"/>
      <c r="G35" s="22"/>
      <c r="H35" s="22"/>
      <c r="I35" s="22"/>
      <c r="J35" s="22"/>
      <c r="K35" s="22"/>
    </row>
    <row r="39" spans="2:11" x14ac:dyDescent="0.25">
      <c r="F39" s="1"/>
      <c r="G39" s="2"/>
      <c r="H39" s="1"/>
      <c r="I39" s="1"/>
    </row>
  </sheetData>
  <sheetProtection algorithmName="SHA-512" hashValue="kyX5gybLfE9Q10NQJLkcqnxE2ndPrj6PFsGbea2NOe1tmZLulDWcYW9JY92hsmU0j+LxmD5FyEk7d8e9G85Ivg==" saltValue="TYYIWeYAVhyuB8RAqxchDg==" spinCount="100000" sheet="1" objects="1" scenarios="1"/>
  <mergeCells count="8">
    <mergeCell ref="C25:E25"/>
    <mergeCell ref="D30:I33"/>
    <mergeCell ref="B1:I1"/>
    <mergeCell ref="C2:J3"/>
    <mergeCell ref="E9:F9"/>
    <mergeCell ref="C20:D20"/>
    <mergeCell ref="C23:F23"/>
    <mergeCell ref="C28:C30"/>
  </mergeCells>
  <dataValidations count="1">
    <dataValidation type="list" allowBlank="1" showInputMessage="1" showErrorMessage="1" sqref="H24" xr:uid="{D47F0053-A769-4F3B-897E-29F8EF88DA9D}">
      <formula1>"Exempt,10%"</formula1>
    </dataValidation>
  </dataValidations>
  <pageMargins left="0.7" right="0.7" top="0.75" bottom="0.75" header="0.3" footer="0.3"/>
  <pageSetup paperSize="8" orientation="landscape" r:id="rId1"/>
  <customProperties>
    <customPr name="EpmWorksheetKeyString_GUID" r:id="rId2"/>
  </customProperties>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3bis</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MARTINEZ RODRIGUEZ, CRISTINA</cp:lastModifiedBy>
  <dcterms:created xsi:type="dcterms:W3CDTF">2026-07-14T10:52:31Z</dcterms:created>
  <dcterms:modified xsi:type="dcterms:W3CDTF">2026-07-14T10:54:49Z</dcterms:modified>
</cp:coreProperties>
</file>