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defaultThemeVersion="124226"/>
  <mc:AlternateContent xmlns:mc="http://schemas.openxmlformats.org/markup-compatibility/2006">
    <mc:Choice Requires="x15">
      <x15ac:absPath xmlns:x15ac="http://schemas.microsoft.com/office/spreadsheetml/2010/11/ac" url="Z:\Contractacio\EXPEDIENTS CONTRACTACIÓ LCSP\2022\EXPEDIENTS CONTRACTES MENORS 2022\EN LICITACIÓ\220058-Adequació de la instal·lació de ventilació de l'edifici de betevé\1. INICI EXPEDIENT\4. DOCS A PENJAR A LA PLATAFORMA\"/>
    </mc:Choice>
  </mc:AlternateContent>
  <xr:revisionPtr revIDLastSave="0" documentId="13_ncr:1_{F2408435-91FD-4877-880D-F332E1B04E9F}" xr6:coauthVersionLast="47" xr6:coauthVersionMax="47" xr10:uidLastSave="{00000000-0000-0000-0000-000000000000}"/>
  <bookViews>
    <workbookView xWindow="-120" yWindow="-120" windowWidth="29040" windowHeight="15840" xr2:uid="{00000000-000D-0000-FFFF-FFFF00000000}"/>
  </bookViews>
  <sheets>
    <sheet name="Full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61" i="1" l="1"/>
  <c r="K56" i="1" s="1"/>
  <c r="M56" i="1" s="1"/>
  <c r="J61" i="1"/>
  <c r="J60" i="1"/>
  <c r="J59" i="1"/>
  <c r="J55" i="1"/>
  <c r="K55" i="1" s="1"/>
  <c r="K52" i="1" s="1"/>
  <c r="M52" i="1" s="1"/>
  <c r="J51" i="1"/>
  <c r="K51" i="1" s="1"/>
  <c r="K47" i="1" s="1"/>
  <c r="M47" i="1" s="1"/>
  <c r="J50" i="1"/>
  <c r="J46" i="1"/>
  <c r="K46" i="1" s="1"/>
  <c r="K43" i="1" s="1"/>
  <c r="M43" i="1" s="1"/>
  <c r="J42" i="1"/>
  <c r="K42" i="1" s="1"/>
  <c r="K39" i="1" s="1"/>
  <c r="M39" i="1" s="1"/>
  <c r="M37" i="1"/>
  <c r="K37" i="1"/>
  <c r="K33" i="1"/>
  <c r="M33" i="1" s="1"/>
  <c r="K31" i="1"/>
  <c r="M31" i="1" s="1"/>
  <c r="K29" i="1"/>
  <c r="M29" i="1" s="1"/>
  <c r="M27" i="1"/>
  <c r="K27" i="1"/>
  <c r="M22" i="1"/>
  <c r="K22" i="1"/>
  <c r="K21" i="1"/>
  <c r="J21" i="1"/>
  <c r="K18" i="1"/>
  <c r="M18" i="1" s="1"/>
  <c r="M16" i="1"/>
  <c r="K16" i="1"/>
  <c r="M14" i="1"/>
  <c r="K14" i="1"/>
  <c r="J13" i="1"/>
  <c r="K13" i="1" s="1"/>
  <c r="K10" i="1" s="1"/>
  <c r="M10" i="1" s="1"/>
  <c r="K8" i="1"/>
  <c r="M8" i="1" s="1"/>
  <c r="L62" i="1" l="1"/>
  <c r="M62" i="1"/>
  <c r="L36" i="1"/>
  <c r="M36" i="1" s="1"/>
  <c r="L24" i="1"/>
  <c r="L35" i="1"/>
  <c r="L26" i="1" l="1"/>
  <c r="M26" i="1" s="1"/>
  <c r="M35" i="1"/>
  <c r="M24" i="1"/>
  <c r="L25" i="1" s="1"/>
  <c r="L7" i="1"/>
  <c r="M7" i="1" s="1"/>
  <c r="L6" i="1" l="1"/>
  <c r="M6" i="1" s="1"/>
  <c r="M25" i="1"/>
  <c r="L63" i="1" s="1"/>
  <c r="L5" i="1" l="1"/>
  <c r="M5" i="1" s="1"/>
  <c r="M63" i="1"/>
  <c r="L64" i="1" s="1"/>
  <c r="L4" i="1" l="1"/>
  <c r="M4" i="1" s="1"/>
  <c r="M64" i="1"/>
</calcChain>
</file>

<file path=xl/sharedStrings.xml><?xml version="1.0" encoding="utf-8"?>
<sst xmlns="http://schemas.openxmlformats.org/spreadsheetml/2006/main" count="164" uniqueCount="163">
  <si>
    <t>Obra:</t>
  </si>
  <si>
    <t>Pressupost</t>
  </si>
  <si>
    <t>% C.I.</t>
  </si>
  <si>
    <t>Codi</t>
  </si>
  <si>
    <t>Tipus</t>
  </si>
  <si>
    <t>U</t>
  </si>
  <si>
    <t>Resum</t>
  </si>
  <si>
    <t>Quantitat</t>
  </si>
  <si>
    <t>Preu (€)</t>
  </si>
  <si>
    <t>Import (€)</t>
  </si>
  <si>
    <t>I22030 PEI PRESS R01</t>
  </si>
  <si>
    <t>Capítol</t>
  </si>
  <si>
    <t>01.01</t>
  </si>
  <si>
    <t>Capítol</t>
  </si>
  <si>
    <t>INSTAL·LACIONS</t>
  </si>
  <si>
    <t>01.01.01</t>
  </si>
  <si>
    <t>Capítol</t>
  </si>
  <si>
    <t>CLIMA I VENTIL·LACIÓ</t>
  </si>
  <si>
    <t>01.01.01.06</t>
  </si>
  <si>
    <t>Capítol</t>
  </si>
  <si>
    <t>CONDUCCIÓ D'AIRE</t>
  </si>
  <si>
    <t>E7CPA850b</t>
  </si>
  <si>
    <t>Partida</t>
  </si>
  <si>
    <t>UTS</t>
  </si>
  <si>
    <t>Silenciador SIL 315</t>
  </si>
  <si>
    <t>Subministrament i col.locació de silenciós per anar connectat entre conductes, velocitat de pas màxima de 10m/s, i 5mmcda. Connectat
Marca S&amp;P, model SIL 315 o equivalent</t>
  </si>
  <si>
    <t>ICR021</t>
  </si>
  <si>
    <t>Partida</t>
  </si>
  <si>
    <t>m²</t>
  </si>
  <si>
    <t>Conducte rectangular per a la distribució d'aire climatitzat format per panell rígid d'alta densitat de llana de vidre Climaver Neto "ISOVER", segons UNE-EN 14303, de 25 mm d'espessor, revestit per un complex tríplex alumini vist + malla de fibra de vidre + kraft per l'exterior i un teixit de vidre acústic d'alta resistència mecànica (teixit NETO) per l'interior, resistència tèrmica 0,78 m²K/W, conductivitat tèrmica 0,032 W/(mK). També colzes, derivacions, segellat d'unions amb cola Climaver, embocadures, suports metàl·lics galvanitzats, elements de fixació, segellat de trams amb cinta Climaver Neto d'alumini, accessoris de muntatge i peces especials.</t>
  </si>
  <si>
    <t>Conducte rectangular per a la distribució d'aire climatitzat format per panell rígid d'alta densitat de llana de vidre Climaver Neto "ISOVER", segons UNE-EN 14303, de 25 mm d'espessor, revestit per un complex tríplex alumini vist + malla de fibra de vidre + kraft per l'exterior i un teixit de vidre acústic d'alta resistència mecànica (teixit NETO) per l'interior, resistència tèrmica 0,78 m²K/W, conductivitat tèrmica 0,032 W/(mK). També colzes, derivacions, segellat d'unions amb cola Climaver, embocadures, suports metàl·lics galvanitzats, elements de fixació, segellat de trams amb cinta Climaver Neto d'alumini, accessoris de muntatge i peces especials.
Inclou: Replanteig del recorregut dels conductes. Marcat i posterior ancoratge dels suports dels conductes. Muntatge i fixació de conductes. Segellat de les unions. Comprovació del seu correcte funcionament. Neteja final.
Criteri d'amidament de projecte: Superfície projectada, segons documentació gràfica de Projecte, calculada com a producte del perímetre exterior per la longitud del tram, mesurada entre els eixos dels elements o dels punts a connectar, sense descomptar les peces especials.
Criteri de mesura d'obra: Es mesurarà la superfície realment executada segons especificacions de Projecte.</t>
  </si>
  <si>
    <t>Uts.</t>
  </si>
  <si>
    <t>Llargada</t>
  </si>
  <si>
    <t>Amplada</t>
  </si>
  <si>
    <t>Alçada</t>
  </si>
  <si>
    <t>Parcial</t>
  </si>
  <si>
    <t>Subtotal</t>
  </si>
  <si>
    <t>planta 1</t>
  </si>
  <si>
    <t>ICR065</t>
  </si>
  <si>
    <t>Partida</t>
  </si>
  <si>
    <t>U</t>
  </si>
  <si>
    <t>Comporta circular amb junts de EPDM per a la regulació del cabal d'aire i la pressió o per al tancament de conductes en instal·lacions de ventilació, de 125 mm de diàmetre, cos i disc de xapa d'acer galvanitzat, eix d'acer, amb accionament i dispositiu de fixació manual. Inclús accessoris de muntatge i elements de fixació.</t>
  </si>
  <si>
    <t>Comporta circular amb junts de EPDM per a la regulació del cabal d'aire i la pressió o per al tancament de conductes en instal·lacions de ventilació, de 125 mm de diàmetre, cos i disc de xapa d'acer galvanitzat, eix d'acer, amb accionament i dispositiu de fixació manual. Inclús accessoris de muntatge i elements de fixació.
Inclou: Replanteig. Fixació de la comporta. Connexió al conducte. Comprovació del seu correcte funcionament.
Criteri d'amidament de projecte: Nombre d'unitats previstes, segons documentació gràfica de Projecte.
Criteri de mesura d'obra: Es mesurarà el nombre d'unitats realment executades segons especificacions de Projecte.</t>
  </si>
  <si>
    <t>ICR065b</t>
  </si>
  <si>
    <t>Partida</t>
  </si>
  <si>
    <t>U</t>
  </si>
  <si>
    <t>Comporta rectangular per a la regulació del cabal d'aire i la pressió o per al tancament de conductes en instal·lacions de ventilació amb lamel·les acoblades en el mateix sentit, de 400x180 mm, lamel·les perfilades de xapa d'acer galvanitzat, eixos i palanques exteriors d'acer zincat, casquets de plàstic especial, accionament situat en el costat dret de la comporta, marc trepat per ambdós costats, amb marc de muntatge de xapa d'acer galvanitzat. Inclús accessoris de muntatge i elements de fixació.</t>
  </si>
  <si>
    <t>Comporta rectangular per a la regulació del cabal d'aire i la pressió o per al tancament de conductes en instal·lacions de ventilació amb lamel·les acoblades en el mateix sentit, de 400x180 mm, lamel·les perfilades de xapa d'acer galvanitzat, eixos i palanques exteriors d'acer zincat, casquets de plàstic especial, accionament situat en el costat dret de la comporta, marc trepat per ambdós costats, amb marc de muntatge de xapa d'acer galvanitzat. Inclús accessoris de muntatge i elements de fixació.
Inclou: Replanteig. Col·locació del marc de muntatge. Fixació de la comporta. Connexió al conducte. Comprovació del seu correcte funcionament.
Criteri d'amidament de projecte: Nombre d'unitats previstes, segons documentació gràfica de Projecte.
Criteri de mesura d'obra: Es mesurarà el nombre d'unitats realment executades segons especificacions de Projecte.</t>
  </si>
  <si>
    <t>ICR050</t>
  </si>
  <si>
    <t>Partida</t>
  </si>
  <si>
    <t>U</t>
  </si>
  <si>
    <t>Reixeta de retorn, amb lamel·les horitzontals inclinades d'alumini extrudit i marc perimetral de xapa galvanitzada, anoditzat color natural E6-C-0, de 565x265 mm, part posterior de xapa d'acer pintada en color negre RAL 9005, amb mecanisme de regulació del cabal amb lames acoblades en oposició, accionables des de la part frontal, preparada per a muntatge directe sobre els perfils suport del fals sostre, muntada en fals sostre. Inclús accessoris de muntatge i elements de fixació.</t>
  </si>
  <si>
    <t>Reixeta de retorn, amb lamel·les horitzontals inclinades d'alumini extrudit i marc perimetral de xapa galvanitzada, anoditzat color natural E6-C-0, de 565x265 mm, part posterior de xapa d'acer pintada en color negre RAL 9005, amb mecanisme de regulació del cabal amb lames acoblades en oposició, accionables des de la part frontal, preparada per a muntatge directe sobre els perfils suport del fals sostre, muntada en fals sostre. Inclús accessoris de muntatge i elements de fixació.
Inclou: Replanteig. Muntatge i fixació de la reixeta.
Criteri d'amidament de projecte: Nombre d'unitats previstes, segons documentació gràfica de Projecte.
Criteri de mesura d'obra: Es mesurarà el nombre d'unitats realment executades segons especificacions de Projecte.</t>
  </si>
  <si>
    <t>Uts.</t>
  </si>
  <si>
    <t>Llargada</t>
  </si>
  <si>
    <t>Amplada</t>
  </si>
  <si>
    <t>Alçada</t>
  </si>
  <si>
    <t>Parcial</t>
  </si>
  <si>
    <t>Subtotal</t>
  </si>
  <si>
    <t>retorn adicional planta 1 recuperador de calor</t>
  </si>
  <si>
    <t>NETEJA</t>
  </si>
  <si>
    <t>Partida</t>
  </si>
  <si>
    <t>UTS</t>
  </si>
  <si>
    <t>NETEJA DELS CONDUCTES AMB ROBOT DE NETEJA PER EMPRESA ESPECIALISTA</t>
  </si>
  <si>
    <t>Les instal·lacions a tractar seran:
- Impulsió i retorn de Conductes de ventilació principals de les plantes: baixa, 1 i 2. ELs conductes dels platós no estàn inclosos.
Els protocols qe s'han de seguir(instruccions tècniques) definits para ISO 9001/2000 que al seu torn s'han basat en:
- Recomanacions de ACESEM.
- Recomanacions de AENOR.
- Standards de NADCA.
Per retirar la contaminació (pols, partícules, etc.) s'utilitzarà:
- Sistemes Mecanitzats per Robot de Raspallat i Sistemes Mecanitzats d ´Aire a pressió.
Els treballs els ha de realitzar un TSCAI (Tècnic Superior en Qualitat Aire Interior, certificat per FEDECAI-ACESEM).
Els equips a utilitzar i inclosos són:
- LIFA Hydmaster 40 o LIFA Special Cleaner 25 Multi o equilvalents per a realitzar la neteja de forma correcta e equivalent.
Al finalitzar els treballs l'empresa emetrà un informe dels treballs realitzats i dels resultats de la neteja.
Els trams inclosos són tots els trams principals de ventilació impulsió i retorn fins el tamany que el conducte o permeti.
Els treballs es realitzen segons l'horari que la propietat digui. Incliu horari nocturn i festius.</t>
  </si>
  <si>
    <t>01.01.01.06</t>
  </si>
  <si>
    <t>01.01.01</t>
  </si>
  <si>
    <t>01.01.02</t>
  </si>
  <si>
    <t>Capítol</t>
  </si>
  <si>
    <t>SEGURETAT I SALUT</t>
  </si>
  <si>
    <t>YCX010</t>
  </si>
  <si>
    <t>Partida</t>
  </si>
  <si>
    <t>U</t>
  </si>
  <si>
    <t>Conjunt de sistemes de protecció col·lectiva, necessaris per al compliment de la normativa vigent en matèria de Seguretat i Salut en el Treball. Inclús manteniment en condicions segures durant tot el període de temps que es requereixi, reparació o reposic</t>
  </si>
  <si>
    <t>Conjunt de sistemes de protecció col·lectiva, necessaris per al compliment de la normativa vigent en matèria de Seguretat i Salut en el Treball. Inclús manteniment en condicions segures durant tot el període de temps que es requereixi, reparació o reposició i transport fins al lloc d'emmagatzematge o retirada a contenidor.
Criteri d'amidament de projecte: Nombre d'unitats previstes, segons Estudi o Estudi Bàsic de Seguretat i Salut.
Criteri de mesura d'obra: Es mesurarà el nombre d'unitats realment col·locades segons especificacions d'Estudi o Estudi Bàsic de Seguretat i Salut.
Tot realitzat per empresa homologada.</t>
  </si>
  <si>
    <t>YIX010</t>
  </si>
  <si>
    <t>Partida</t>
  </si>
  <si>
    <t>U</t>
  </si>
  <si>
    <t>Conjunt d'equips de protecció individual, necessaris per al compliment de la normativa vigent en matèria de Seguretat i Salut en el Treball.</t>
  </si>
  <si>
    <t>Conjunt d'equips de protecció individual, necessaris per al compliment de la normativa vigent en matèria de Seguretat i Salut en el Treball.
Criteri d'amidament de projecte: Nombre d'unitats previstes, segons Estudi o Estudi Bàsic de Seguretat i Salut.
Criteri de mesura d'obra: Es mesurarà el nombre d'unitats realment subministrades segons especificacions d'Estudi o Estudi Bàsic de Seguretat i Salut.
Tot realitzat per empresa homologada.</t>
  </si>
  <si>
    <t>YPX010</t>
  </si>
  <si>
    <t>Partida</t>
  </si>
  <si>
    <t>U</t>
  </si>
  <si>
    <t>Conjunt d'instal·lacions provisionals d'higiene i benestar, necessàries per al compliment de la normativa vigent en matèria de Seguretat i Salut en el Treball.</t>
  </si>
  <si>
    <t>Conjunt d'instal·lacions provisionals d'higiene i benestar, necessàries per al compliment de la normativa vigent en matèria de Seguretat i Salut en el Treball. Inclús lloguer, construcció o adaptació de locals per a aquesta fi, manteniment en condicions segures durant tot el període de temps que es requereixi i demolició o retirada.
Criteri d'amidament de projecte: Nombre d'unitats previstes, segons Estudi o Estudi Bàsic de Seguretat i Salut.
Criteri de mesura d'obra: Amortització en forma d'alquiler mensual, segons condicions definides en el contracte subscrit amb l'empresa suministradora.
Tot realitzat per empresa homologada.</t>
  </si>
  <si>
    <t>YSX010</t>
  </si>
  <si>
    <t>Partida</t>
  </si>
  <si>
    <t>U</t>
  </si>
  <si>
    <t>Conjunt d'elements d'abalisament i senyalització provisional d'obres, necessaris per al compliment de la normativa vigent en matèria de Seguretat i Salut en el Treball.</t>
  </si>
  <si>
    <t>Conjunt d'elements d'abalisament i senyalització provisional d'obres, necessaris per al compliment de la normativa vigent en matèria de Seguretat i Salut en el Treball. Inclús manteniment en condicions segures durant tot el període de temps que es requereixi, reparació o reposició, canvi de posició i transport fins al lloc d'emmagatzematge o retirada a contenidor.
Criteri d'amidament de projecte: Nombre d'unitats previstes, segons Estudi o Estudi Bàsic de Seguretat i Salut.
Criteri de mesura d'obra: Es mesurarà el nombre d'unitats realment col·locades segons especificacions d'Estudi o Estudi Bàsic de Seguretat i Salut.
Tot realitzat per empresa homologada.</t>
  </si>
  <si>
    <t>01.01.02</t>
  </si>
  <si>
    <t>01.01.03</t>
  </si>
  <si>
    <t>Capítol</t>
  </si>
  <si>
    <t>VARIS</t>
  </si>
  <si>
    <t>EY00I001</t>
  </si>
  <si>
    <t>Partida</t>
  </si>
  <si>
    <t>u</t>
  </si>
  <si>
    <t>Ajudes d'obra de paleta en les instal·lacions i industrials i adaptació espais on hi ha els recuperadors de calor I CONTROL DE QUALITAT</t>
  </si>
  <si>
    <t>Ajudes d'obra de paleta en les instal·lacions i industrials. S'inclouen entre altres els següents treballs:
- Descàrrega del material i distribució per plantes fins a peu dels treballs.
- Realització de forats i regates per a encastos que siguin necessaris.
- Tapat de forats i regates.
- Connexió i segellament de tots els elements.
- Neteja final e retirada d'enderrocs i enderrocs.
-control de qualitat</t>
  </si>
  <si>
    <t>GRA010</t>
  </si>
  <si>
    <t>Partida</t>
  </si>
  <si>
    <t>U</t>
  </si>
  <si>
    <t>Transport de mescla sense classificar de residus inerts produïts en obres de construcció i/o demolició, amb contenidor de 7 m³, a abocador específic, instal·lació de tractament de residus de construcció i demolició externa a l'obra o centre de valorització o eliminació de residus. També servei de lliurament, lloguer i recollida en obra del contenidor.</t>
  </si>
  <si>
    <t>Transport de mescla sense classificar de residus inerts produïts en obres de construcció i/o demolició, amb contenidor de 7 m³, a abocador específic, instal·lació de tractament de residus de construcció i demolició externa a l'obra o centre de valorització o eliminació de residus. També servei de lliurament, lloguer i recollida en obra del contenidor.
Inclou: Càrrega a camió del contenidor. Transport de residus de construcció a l'abocador específic, instal·lació de tractament de residus de construcció i demolició externa a l'obra o centre de valorització o eliminació de residus.
Criteri d'amidament de projecte: Nombre d'unitats previstes, segons documentació gràfica de Projecte.
Criteri de mesura d'obra: Es mesurarà el nombre d'unitats realment transportades segons especificacions de Projecte.</t>
  </si>
  <si>
    <t>Uts.</t>
  </si>
  <si>
    <t>Llargada</t>
  </si>
  <si>
    <t>Alçada</t>
  </si>
  <si>
    <t>Parcial</t>
  </si>
  <si>
    <t>Subtotal</t>
  </si>
  <si>
    <t>conductes ventilació i fals sostre</t>
  </si>
  <si>
    <t>GRB020</t>
  </si>
  <si>
    <t>Partida</t>
  </si>
  <si>
    <t>m³</t>
  </si>
  <si>
    <t>Cànon d'abocament per lliurament de mescla sense classificar de residus inerts produïts a obres de construcció i/o demolició, en abocador específic, instal·lació de tractament de residus de construcció i demolició externa a l'obra o centre de valorització o eliminació de residus.</t>
  </si>
  <si>
    <t>Cànon d'abocament per lliurament de mescla sense classificar de residus inerts produïts a obres de construcció i/o demolició, en abocador específic, instal·lació de tractament de residus de construcció i demolició externa a l'obra o centre de valorització o eliminació de residus.
Criteri de valoració econòmica: El preu no inclou el transport.
Inclou: Nada.
Criteri d'amidament de projecte: Volum teòric, estimat a partir del pes i la densitat aparent dels diferents materials que componen els residus, segons documentació gràfica de Projecte.
Criteri de mesura d'obra: Es mesurarà, incloent l'estufament, el volum de residus realment entregat segons especificacions de Projecte.</t>
  </si>
  <si>
    <t>Uts.</t>
  </si>
  <si>
    <t>Llargada</t>
  </si>
  <si>
    <t>Amplada</t>
  </si>
  <si>
    <t>Parcial</t>
  </si>
  <si>
    <t>Subtotal</t>
  </si>
  <si>
    <t>conductes de ventilació a substituïr i trams de fals sostre</t>
  </si>
  <si>
    <t>RTD023</t>
  </si>
  <si>
    <t>Partida</t>
  </si>
  <si>
    <t>m²</t>
  </si>
  <si>
    <t>Fals sostre registrable suspès, decoratiu, situat a una altura menor de 4 m. Sistema Decor "PLADUR", constituït per: ESTRUCTURA: perfileria vista, d'acer galvanitzat, T - 15/43, amb sola de 15 mm d'amplària, comprenent perfils primaris 15x43/3600 mm "PLADUR", perfils secundaris 15x38/1200 mm "PLADUR", perfils secundaris 15x38/600 mm "PLADUR", suspesos del forjat o element suport amb penjats TR i varetes; PLAQUES: plaques de guix laminat, de superfície llisa, Decor "PLADUR", de 1200x600 mm i 10 mm de gruix, revestides per la seva cara vista amb una capa de vinil color blanc RAL 9003. Inclús perfils angulars 19x19 mm "PLADUR", fixacions per a l'ancoratge dels perfils i accessoris de muntatge.</t>
  </si>
  <si>
    <t>Fals sostre registrable suspès, decoratiu, situat a una altura menor de 4 m. Sistema Decor "PLADUR", constituït per: ESTRUCTURA: perfileria vista, d'acer galvanitzat, T - 15/43, amb sola de 15 mm d'amplària, comprenent perfils primaris 15x43/3600 mm "PLADUR", perfils secundaris 15x38/1200 mm "PLADUR", perfils secundaris 15x38/600 mm "PLADUR", suspesos del forjat o element suport amb penjats TR i varetes; PLAQUES: plaques de guix laminat, de superfície llisa, Decor "PLADUR", de 1200x600 mm i 10 mm de gruix, revestides per la seva cara vista amb una capa de vinil color blanc RAL 9003. Inclús perfils angulars 19x19 mm "PLADUR", fixacions per a l'ancoratge dels perfils i accessoris de muntatge.
Inclou: Replanteig dels eixos de la trama modular. Anivellació i col·fixació dels perfils perimetrals. Replanteig dels perfils primaris de la trama. Senyalització dels punts d'ancoratge al forjat o element de suport. Anivellació i suspensió dels perfils primaris i secundaris de la trama. Tall de les plaques. Col·locació de les plaques. Resolució de trobades i punts singulars.
Criteri d'amidament de projecte: Superfície mesurada entre paraments, segons documentació gràfica de Projecte, sense descomptar buits per instal·lacions.
Criteri de mesura d'obra: Es mesurarà la superfície realment executada segons especificacions de Projecte, sense descomptar buits per instal·lacions.</t>
  </si>
  <si>
    <t>Uts.</t>
  </si>
  <si>
    <t>Llargada</t>
  </si>
  <si>
    <t>Amplada</t>
  </si>
  <si>
    <t>Alçada</t>
  </si>
  <si>
    <t>Parcial</t>
  </si>
  <si>
    <t>Subtotal</t>
  </si>
  <si>
    <t>banys p1</t>
  </si>
  <si>
    <t>tram recuperador de calor p2</t>
  </si>
  <si>
    <t>0XA133</t>
  </si>
  <si>
    <t>Partida</t>
  </si>
  <si>
    <t>U</t>
  </si>
  <si>
    <t>Muntatge i desmuntatge de torre de treball mòbil, amb plataforma de treball de 3x1 m², situada a una altura de 3 m, formada per estructura tubular d'acer galvanitzat en calent, preparada per suportar una càrrega de 2,0 kN/m² uniformement distribuïda sobre la plataforma i una càrrega puntual d'1,5 kN.</t>
  </si>
  <si>
    <t>Muntatge i desmuntatge de torre de treball mòbil, amb plataforma de treball de 3x1 m², situada a una altura de 3 m, formada per estructura tubular d'acer galvanitzat en calent, preparada per suportar una càrrega de 2,0 kN/m² uniformement distribuïda sobre la plataforma i una càrrega puntual d'1,5 kN.
Inclou: Replanteig dels recolzaments. Neteja i preparació de la superfície de suport i protecció dels espais afectats. Muntatge i col·locació dels components. Col·locació de la plataforma de treball. Col·locació dels elements de protecció, accés i senyalització. Prova de càrrega. Desmuntatge i retirada de la bastida. Lloguer de la torra mòbil durant tots els dies que durin els treballs.
Criteri d'amidament de projecte: Nombre d'unitats previstes, segons Estudi o Estudi Bàsic de Seguretat i Salut.</t>
  </si>
  <si>
    <t>Uts.</t>
  </si>
  <si>
    <t>Llargada</t>
  </si>
  <si>
    <t>Amplada</t>
  </si>
  <si>
    <t>Alçada</t>
  </si>
  <si>
    <t>Parcial</t>
  </si>
  <si>
    <t>Subtotal</t>
  </si>
  <si>
    <t>RTD023b</t>
  </si>
  <si>
    <t>Partida</t>
  </si>
  <si>
    <t>m²</t>
  </si>
  <si>
    <t>Partida de desmontatge i montatge de les parts del fals sostre que siguin necessaries per la substitució d'equips de climatització canonades i conductes.</t>
  </si>
  <si>
    <t>Partida de desmontatge i montatge de les parts del fals sostre que siguin necessaries per la substitució d'equips de climatització canonades i conductes.
No s'accepta desmontar i montar tot el fals sostre, només els punts on sigui extrictament necessari per extreure i col·locar els equips nous.
Inclou:  Els accessoris i perfils (primaris i secundaris) plaques, accesoris d'ancoratge al forjat, barilles etc.. que es facin maltbé durant el desmontatge i montatge del fals sostre. Resolució de trobades i punts singulars.
Criteri d'amidament de projecte: Superfície mesurada entre paraments, segons documentació gràfica de Projecte, sense descomptar buits per instal·lacions.
Criteri de mesura d'obra: Es mesurarà la superfície realment executada segons especificacions de Projecte, sense descomptar buits per instal·lacions.</t>
  </si>
  <si>
    <t>Uts.</t>
  </si>
  <si>
    <t>Llargada</t>
  </si>
  <si>
    <t>Amplada</t>
  </si>
  <si>
    <t>Alçada</t>
  </si>
  <si>
    <t>Parcial</t>
  </si>
  <si>
    <t>Subtotal</t>
  </si>
  <si>
    <t>pb trams per col·locació robot neteja</t>
  </si>
  <si>
    <t>p1 per substitució conductes i trams per col·locació robot neteja</t>
  </si>
  <si>
    <t>p2 trams per col·locació robot neteja</t>
  </si>
  <si>
    <t>01.01.03</t>
  </si>
  <si>
    <t>01.01</t>
  </si>
  <si>
    <t>I22030 PEI PRESS R01</t>
  </si>
  <si>
    <t>Pressupost I22030_PEI_PRE_TOT_R01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</si>
</sst>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7" x14ac:knownFonts="1">
    <font>
      <sz val="12"/>
      <color rgb="FF000000"/>
      <name val="Verdana"/>
      <family val="2"/>
    </font>
    <font>
      <b/>
      <sz val="10"/>
      <color rgb="FF000000"/>
      <name val="Arial"/>
      <family val="2"/>
    </font>
    <font>
      <sz val="7.95"/>
      <color rgb="FF000000"/>
      <name val="Arial"/>
      <family val="2"/>
    </font>
    <font>
      <b/>
      <sz val="9"/>
      <color rgb="FF000000"/>
      <name val="Arial"/>
      <family val="2"/>
    </font>
    <font>
      <b/>
      <sz val="7.95"/>
      <color rgb="FF000000"/>
      <name val="Arial"/>
      <family val="2"/>
    </font>
    <font>
      <sz val="7.95"/>
      <color rgb="FF808080"/>
      <name val="Arial"/>
      <family val="2"/>
    </font>
    <font>
      <sz val="7.95"/>
      <color rgb="FF101010"/>
      <name val="Arial"/>
      <family val="2"/>
    </font>
  </fonts>
  <fills count="7">
    <fill>
      <patternFill patternType="none"/>
    </fill>
    <fill>
      <patternFill patternType="gray125"/>
    </fill>
    <fill>
      <patternFill patternType="solid">
        <fgColor rgb="FFDFFFBF"/>
      </patternFill>
    </fill>
    <fill>
      <patternFill patternType="solid">
        <fgColor rgb="FF269900"/>
      </patternFill>
    </fill>
    <fill>
      <patternFill patternType="solid">
        <fgColor rgb="FF3FB219"/>
      </patternFill>
    </fill>
    <fill>
      <patternFill patternType="solid">
        <fgColor rgb="FF58CB32"/>
      </patternFill>
    </fill>
    <fill>
      <patternFill patternType="solid">
        <fgColor rgb="FF71E44B"/>
      </patternFill>
    </fill>
  </fills>
  <borders count="6">
    <border>
      <left/>
      <right/>
      <top/>
      <bottom/>
      <diagonal/>
    </border>
    <border>
      <left/>
      <right/>
      <top/>
      <bottom style="thin">
        <color rgb="FF000000"/>
      </bottom>
      <diagonal/>
    </border>
    <border>
      <left/>
      <right/>
      <top style="thin">
        <color rgb="FF000000"/>
      </top>
      <bottom/>
      <diagonal/>
    </border>
    <border>
      <left/>
      <right/>
      <top/>
      <bottom style="thin">
        <color rgb="FF808080"/>
      </bottom>
      <diagonal/>
    </border>
    <border>
      <left/>
      <right/>
      <top style="thin">
        <color rgb="FF808080"/>
      </top>
      <bottom/>
      <diagonal/>
    </border>
    <border>
      <left/>
      <right/>
      <top style="thin">
        <color rgb="FF000000"/>
      </top>
      <bottom style="thin">
        <color rgb="FF000000"/>
      </bottom>
      <diagonal/>
    </border>
  </borders>
  <cellStyleXfs count="1">
    <xf numFmtId="0" fontId="0" fillId="0" borderId="0"/>
  </cellStyleXfs>
  <cellXfs count="62">
    <xf numFmtId="0" fontId="0" fillId="0" borderId="0" xfId="0" applyFont="1" applyAlignment="1">
      <alignment horizontal="left" vertical="center"/>
    </xf>
    <xf numFmtId="0" fontId="1" fillId="2" borderId="0" xfId="0" applyFont="1" applyFill="1" applyAlignment="1">
      <alignment horizontal="right" vertical="top" wrapText="1"/>
    </xf>
    <xf numFmtId="0" fontId="0" fillId="2" borderId="0" xfId="0" applyFont="1" applyFill="1" applyAlignment="1">
      <alignment horizontal="left" vertical="top" wrapText="1"/>
    </xf>
    <xf numFmtId="0" fontId="2" fillId="2" borderId="0" xfId="0" applyFont="1" applyFill="1" applyAlignment="1">
      <alignment horizontal="right" vertical="top" wrapText="1"/>
    </xf>
    <xf numFmtId="0" fontId="2" fillId="0" borderId="0" xfId="0" applyFont="1" applyAlignment="1">
      <alignment horizontal="left" vertical="top" wrapText="1"/>
    </xf>
    <xf numFmtId="0" fontId="2" fillId="2" borderId="0" xfId="0" applyFont="1" applyFill="1" applyAlignment="1">
      <alignment horizontal="left" vertical="top" wrapText="1"/>
    </xf>
    <xf numFmtId="0" fontId="3" fillId="2" borderId="1" xfId="0" applyFont="1" applyFill="1" applyBorder="1" applyAlignment="1">
      <alignment horizontal="left" vertical="top" wrapText="1"/>
    </xf>
    <xf numFmtId="0" fontId="0" fillId="2" borderId="1" xfId="0" applyFont="1" applyFill="1" applyBorder="1" applyAlignment="1">
      <alignment horizontal="left" vertical="top" wrapText="1"/>
    </xf>
    <xf numFmtId="0" fontId="3" fillId="2" borderId="1" xfId="0" applyFont="1" applyFill="1" applyBorder="1" applyAlignment="1">
      <alignment horizontal="right" vertical="top" wrapText="1"/>
    </xf>
    <xf numFmtId="0" fontId="4" fillId="0" borderId="0" xfId="0" applyFont="1" applyAlignment="1">
      <alignment horizontal="left" vertical="top" wrapText="1"/>
    </xf>
    <xf numFmtId="0" fontId="4" fillId="3" borderId="2" xfId="0" applyFont="1" applyFill="1" applyBorder="1" applyAlignment="1">
      <alignment horizontal="left" vertical="top" wrapText="1"/>
    </xf>
    <xf numFmtId="0" fontId="0" fillId="3" borderId="2" xfId="0" applyFont="1" applyFill="1" applyBorder="1" applyAlignment="1">
      <alignment horizontal="left" vertical="top" wrapText="1"/>
    </xf>
    <xf numFmtId="4" fontId="4" fillId="3" borderId="2" xfId="0" applyNumberFormat="1" applyFont="1" applyFill="1" applyBorder="1" applyAlignment="1">
      <alignment horizontal="right" vertical="top" wrapText="1"/>
    </xf>
    <xf numFmtId="0" fontId="4" fillId="4" borderId="0" xfId="0" applyFont="1" applyFill="1" applyAlignment="1">
      <alignment horizontal="left" vertical="top" wrapText="1"/>
    </xf>
    <xf numFmtId="0" fontId="0" fillId="4" borderId="0" xfId="0" applyFont="1" applyFill="1" applyAlignment="1">
      <alignment horizontal="left" vertical="top" wrapText="1"/>
    </xf>
    <xf numFmtId="4" fontId="4" fillId="4" borderId="0" xfId="0" applyNumberFormat="1" applyFont="1" applyFill="1" applyAlignment="1">
      <alignment horizontal="right" vertical="top" wrapText="1"/>
    </xf>
    <xf numFmtId="0" fontId="4" fillId="5" borderId="0" xfId="0" applyFont="1" applyFill="1" applyAlignment="1">
      <alignment horizontal="left" vertical="top" wrapText="1"/>
    </xf>
    <xf numFmtId="0" fontId="0" fillId="5" borderId="0" xfId="0" applyFont="1" applyFill="1" applyAlignment="1">
      <alignment horizontal="left" vertical="top" wrapText="1"/>
    </xf>
    <xf numFmtId="4" fontId="4" fillId="5" borderId="0" xfId="0" applyNumberFormat="1" applyFont="1" applyFill="1" applyAlignment="1">
      <alignment horizontal="right" vertical="top" wrapText="1"/>
    </xf>
    <xf numFmtId="0" fontId="4" fillId="6" borderId="0" xfId="0" applyFont="1" applyFill="1" applyAlignment="1">
      <alignment horizontal="left" vertical="top" wrapText="1"/>
    </xf>
    <xf numFmtId="0" fontId="0" fillId="6" borderId="0" xfId="0" applyFont="1" applyFill="1" applyAlignment="1">
      <alignment horizontal="left" vertical="top" wrapText="1"/>
    </xf>
    <xf numFmtId="4" fontId="4" fillId="6" borderId="0" xfId="0" applyNumberFormat="1" applyFont="1" applyFill="1" applyAlignment="1">
      <alignment horizontal="right" vertical="top" wrapText="1"/>
    </xf>
    <xf numFmtId="164" fontId="2" fillId="0" borderId="0" xfId="0" applyNumberFormat="1" applyFont="1" applyAlignment="1">
      <alignment horizontal="right" vertical="top" wrapText="1"/>
    </xf>
    <xf numFmtId="4" fontId="2" fillId="0" borderId="0" xfId="0" applyNumberFormat="1" applyFont="1" applyAlignment="1">
      <alignment horizontal="right" vertical="top" wrapText="1"/>
    </xf>
    <xf numFmtId="0" fontId="0" fillId="0" borderId="0" xfId="0" applyFont="1" applyAlignment="1">
      <alignment horizontal="center" vertical="center" wrapText="1"/>
    </xf>
    <xf numFmtId="0" fontId="5" fillId="0" borderId="3" xfId="0" applyFont="1" applyBorder="1" applyAlignment="1">
      <alignment horizontal="left" vertical="top" wrapText="1"/>
    </xf>
    <xf numFmtId="0" fontId="5" fillId="0" borderId="3" xfId="0" applyFont="1" applyBorder="1" applyAlignment="1">
      <alignment horizontal="right" vertical="top" wrapText="1"/>
    </xf>
    <xf numFmtId="0" fontId="5" fillId="0" borderId="0" xfId="0" applyFont="1" applyAlignment="1">
      <alignment horizontal="left" vertical="top" wrapText="1"/>
    </xf>
    <xf numFmtId="0" fontId="2" fillId="0" borderId="4" xfId="0" applyFont="1" applyBorder="1" applyAlignment="1">
      <alignment horizontal="left" vertical="top" wrapText="1"/>
    </xf>
    <xf numFmtId="164" fontId="2" fillId="0" borderId="4" xfId="0" applyNumberFormat="1" applyFont="1" applyBorder="1" applyAlignment="1">
      <alignment horizontal="right" vertical="top" wrapText="1"/>
    </xf>
    <xf numFmtId="164" fontId="5" fillId="0" borderId="0" xfId="0" applyNumberFormat="1" applyFont="1" applyAlignment="1">
      <alignment horizontal="right" vertical="top" wrapText="1"/>
    </xf>
    <xf numFmtId="164" fontId="5" fillId="0" borderId="4" xfId="0" applyNumberFormat="1" applyFont="1" applyBorder="1" applyAlignment="1">
      <alignment horizontal="right" vertical="top" wrapText="1"/>
    </xf>
    <xf numFmtId="164" fontId="6" fillId="0" borderId="0" xfId="0" applyNumberFormat="1" applyFont="1" applyAlignment="1">
      <alignment horizontal="right" vertical="top" wrapText="1"/>
    </xf>
    <xf numFmtId="164" fontId="6" fillId="0" borderId="4" xfId="0" applyNumberFormat="1" applyFont="1" applyBorder="1" applyAlignment="1">
      <alignment horizontal="right" vertical="top" wrapText="1"/>
    </xf>
    <xf numFmtId="0" fontId="0" fillId="0" borderId="1" xfId="0" applyFont="1" applyBorder="1" applyAlignment="1">
      <alignment horizontal="center" vertical="center" wrapText="1"/>
    </xf>
    <xf numFmtId="0" fontId="4" fillId="6" borderId="1" xfId="0" applyFont="1" applyFill="1" applyBorder="1" applyAlignment="1">
      <alignment horizontal="left" vertical="top" wrapText="1"/>
    </xf>
    <xf numFmtId="0" fontId="0" fillId="6" borderId="1" xfId="0" applyFont="1" applyFill="1" applyBorder="1" applyAlignment="1">
      <alignment horizontal="left" vertical="top" wrapText="1"/>
    </xf>
    <xf numFmtId="4" fontId="4" fillId="6" borderId="1" xfId="0" applyNumberFormat="1" applyFont="1" applyFill="1" applyBorder="1" applyAlignment="1">
      <alignment horizontal="right" vertical="top" wrapText="1"/>
    </xf>
    <xf numFmtId="0" fontId="0" fillId="0" borderId="5" xfId="0" applyFont="1" applyBorder="1" applyAlignment="1">
      <alignment horizontal="center" vertical="center" wrapText="1"/>
    </xf>
    <xf numFmtId="0" fontId="4" fillId="5" borderId="5" xfId="0" applyFont="1" applyFill="1" applyBorder="1" applyAlignment="1">
      <alignment horizontal="left" vertical="top" wrapText="1"/>
    </xf>
    <xf numFmtId="0" fontId="0" fillId="5" borderId="5" xfId="0" applyFont="1" applyFill="1" applyBorder="1" applyAlignment="1">
      <alignment horizontal="left" vertical="top" wrapText="1"/>
    </xf>
    <xf numFmtId="4" fontId="4" fillId="5" borderId="5" xfId="0" applyNumberFormat="1" applyFont="1" applyFill="1" applyBorder="1" applyAlignment="1">
      <alignment horizontal="right" vertical="top" wrapText="1"/>
    </xf>
    <xf numFmtId="0" fontId="4" fillId="5" borderId="2" xfId="0" applyFont="1" applyFill="1" applyBorder="1" applyAlignment="1">
      <alignment horizontal="left" vertical="top" wrapText="1"/>
    </xf>
    <xf numFmtId="0" fontId="0" fillId="5" borderId="2" xfId="0" applyFont="1" applyFill="1" applyBorder="1" applyAlignment="1">
      <alignment horizontal="left" vertical="top" wrapText="1"/>
    </xf>
    <xf numFmtId="4" fontId="4" fillId="5" borderId="2" xfId="0" applyNumberFormat="1" applyFont="1" applyFill="1" applyBorder="1" applyAlignment="1">
      <alignment horizontal="right" vertical="top" wrapText="1"/>
    </xf>
    <xf numFmtId="0" fontId="4" fillId="5" borderId="1" xfId="0" applyFont="1" applyFill="1" applyBorder="1" applyAlignment="1">
      <alignment horizontal="left" vertical="top" wrapText="1"/>
    </xf>
    <xf numFmtId="0" fontId="0" fillId="5" borderId="1" xfId="0" applyFont="1" applyFill="1" applyBorder="1" applyAlignment="1">
      <alignment horizontal="left" vertical="top" wrapText="1"/>
    </xf>
    <xf numFmtId="4" fontId="4" fillId="5" borderId="1" xfId="0" applyNumberFormat="1" applyFont="1" applyFill="1" applyBorder="1" applyAlignment="1">
      <alignment horizontal="right" vertical="top" wrapText="1"/>
    </xf>
    <xf numFmtId="0" fontId="0" fillId="0" borderId="4" xfId="0" applyFont="1" applyBorder="1" applyAlignment="1">
      <alignment horizontal="center" vertical="center" wrapText="1"/>
    </xf>
    <xf numFmtId="0" fontId="4" fillId="4" borderId="5" xfId="0" applyFont="1" applyFill="1" applyBorder="1" applyAlignment="1">
      <alignment horizontal="left" vertical="top" wrapText="1"/>
    </xf>
    <xf numFmtId="0" fontId="0" fillId="4" borderId="5" xfId="0" applyFont="1" applyFill="1" applyBorder="1" applyAlignment="1">
      <alignment horizontal="left" vertical="top" wrapText="1"/>
    </xf>
    <xf numFmtId="4" fontId="4" fillId="4" borderId="5" xfId="0" applyNumberFormat="1" applyFont="1" applyFill="1" applyBorder="1" applyAlignment="1">
      <alignment horizontal="right" vertical="top" wrapText="1"/>
    </xf>
    <xf numFmtId="0" fontId="4" fillId="3" borderId="5" xfId="0" applyFont="1" applyFill="1" applyBorder="1" applyAlignment="1">
      <alignment horizontal="left" vertical="top" wrapText="1"/>
    </xf>
    <xf numFmtId="0" fontId="0" fillId="3" borderId="5" xfId="0" applyFont="1" applyFill="1" applyBorder="1" applyAlignment="1">
      <alignment horizontal="left" vertical="top" wrapText="1"/>
    </xf>
    <xf numFmtId="4" fontId="4" fillId="3" borderId="5" xfId="0" applyNumberFormat="1" applyFont="1" applyFill="1" applyBorder="1" applyAlignment="1">
      <alignment horizontal="right" vertical="top" wrapText="1"/>
    </xf>
    <xf numFmtId="0" fontId="1" fillId="2" borderId="0" xfId="0" applyFont="1" applyFill="1" applyAlignment="1">
      <alignment horizontal="left" vertical="top" wrapText="1"/>
    </xf>
    <xf numFmtId="0" fontId="4" fillId="3" borderId="2" xfId="0" applyFont="1" applyFill="1" applyBorder="1" applyAlignment="1">
      <alignment horizontal="justify" vertical="top" wrapText="1"/>
    </xf>
    <xf numFmtId="0" fontId="4" fillId="4" borderId="0" xfId="0" applyFont="1" applyFill="1" applyAlignment="1">
      <alignment horizontal="justify" vertical="top" wrapText="1"/>
    </xf>
    <xf numFmtId="0" fontId="4" fillId="5" borderId="0" xfId="0" applyFont="1" applyFill="1" applyAlignment="1">
      <alignment horizontal="justify" vertical="top" wrapText="1"/>
    </xf>
    <xf numFmtId="0" fontId="4" fillId="6" borderId="0" xfId="0" applyFont="1" applyFill="1" applyAlignment="1">
      <alignment horizontal="justify" vertical="top" wrapText="1"/>
    </xf>
    <xf numFmtId="0" fontId="2" fillId="0" borderId="0" xfId="0" applyFont="1" applyAlignment="1">
      <alignment horizontal="justify" vertical="top" wrapText="1"/>
    </xf>
    <xf numFmtId="0" fontId="4" fillId="5" borderId="2" xfId="0" applyFont="1" applyFill="1" applyBorder="1" applyAlignment="1">
      <alignment horizontal="justify"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4"/>
  <sheetViews>
    <sheetView tabSelected="1" view="pageLayout" workbookViewId="0">
      <selection activeCell="D5" sqref="D5:J5"/>
    </sheetView>
  </sheetViews>
  <sheetFormatPr baseColWidth="10" defaultRowHeight="15" x14ac:dyDescent="0.2"/>
  <cols>
    <col min="1" max="1" width="8.09765625" customWidth="1"/>
    <col min="2" max="2" width="6.59765625" customWidth="1"/>
    <col min="3" max="3" width="3.19921875" customWidth="1"/>
    <col min="4" max="4" width="17.8984375" customWidth="1"/>
    <col min="5" max="5" width="10.3984375" customWidth="1"/>
    <col min="6" max="7" width="5.59765625" customWidth="1"/>
    <col min="8" max="8" width="5.796875" customWidth="1"/>
    <col min="9" max="9" width="5" customWidth="1"/>
    <col min="10" max="10" width="6.296875" customWidth="1"/>
    <col min="11" max="11" width="8.19921875" customWidth="1"/>
    <col min="12" max="12" width="8.09765625" customWidth="1"/>
    <col min="13" max="13" width="8.19921875" customWidth="1"/>
  </cols>
  <sheetData>
    <row r="1" spans="1:13" ht="17.649999999999999" customHeight="1" thickBot="1" x14ac:dyDescent="0.25">
      <c r="A1" s="1" t="s">
        <v>0</v>
      </c>
      <c r="B1" s="55" t="s">
        <v>162</v>
      </c>
      <c r="C1" s="55"/>
      <c r="D1" s="55"/>
      <c r="E1" s="55"/>
      <c r="F1" s="55"/>
      <c r="G1" s="55"/>
      <c r="H1" s="55"/>
      <c r="I1" s="55"/>
      <c r="J1" s="55"/>
      <c r="K1" s="55"/>
      <c r="L1" s="55"/>
      <c r="M1" s="55"/>
    </row>
    <row r="2" spans="1:13" ht="17.649999999999999" customHeight="1" thickBot="1" x14ac:dyDescent="0.25">
      <c r="A2" s="55" t="s">
        <v>1</v>
      </c>
      <c r="B2" s="55"/>
      <c r="C2" s="55"/>
      <c r="D2" s="2"/>
      <c r="E2" s="2"/>
      <c r="F2" s="2"/>
      <c r="G2" s="2"/>
      <c r="H2" s="2"/>
      <c r="I2" s="2"/>
      <c r="J2" s="2"/>
      <c r="K2" s="2"/>
      <c r="L2" s="3" t="s">
        <v>2</v>
      </c>
      <c r="M2" s="5">
        <v>0</v>
      </c>
    </row>
    <row r="3" spans="1:13" ht="16.5" customHeight="1" thickBot="1" x14ac:dyDescent="0.25">
      <c r="A3" s="6" t="s">
        <v>3</v>
      </c>
      <c r="B3" s="6" t="s">
        <v>4</v>
      </c>
      <c r="C3" s="6" t="s">
        <v>5</v>
      </c>
      <c r="D3" s="6" t="s">
        <v>6</v>
      </c>
      <c r="E3" s="7"/>
      <c r="F3" s="7"/>
      <c r="G3" s="7"/>
      <c r="H3" s="7"/>
      <c r="I3" s="7"/>
      <c r="J3" s="7"/>
      <c r="K3" s="8" t="s">
        <v>7</v>
      </c>
      <c r="L3" s="8" t="s">
        <v>8</v>
      </c>
      <c r="M3" s="8" t="s">
        <v>9</v>
      </c>
    </row>
    <row r="4" spans="1:13" ht="24.75" customHeight="1" thickBot="1" x14ac:dyDescent="0.25">
      <c r="A4" s="10" t="s">
        <v>10</v>
      </c>
      <c r="B4" s="10" t="s">
        <v>11</v>
      </c>
      <c r="C4" s="11"/>
      <c r="D4" s="56" t="s">
        <v>162</v>
      </c>
      <c r="E4" s="56"/>
      <c r="F4" s="56"/>
      <c r="G4" s="56"/>
      <c r="H4" s="56"/>
      <c r="I4" s="56"/>
      <c r="J4" s="56"/>
      <c r="K4" s="11"/>
      <c r="L4" s="12">
        <f>L64</f>
        <v>0</v>
      </c>
      <c r="M4" s="12">
        <f>ROUND(L4,2)</f>
        <v>0</v>
      </c>
    </row>
    <row r="5" spans="1:13" ht="15.4" customHeight="1" thickBot="1" x14ac:dyDescent="0.25">
      <c r="A5" s="13" t="s">
        <v>12</v>
      </c>
      <c r="B5" s="13" t="s">
        <v>13</v>
      </c>
      <c r="C5" s="14"/>
      <c r="D5" s="57" t="s">
        <v>14</v>
      </c>
      <c r="E5" s="57"/>
      <c r="F5" s="57"/>
      <c r="G5" s="57"/>
      <c r="H5" s="57"/>
      <c r="I5" s="57"/>
      <c r="J5" s="57"/>
      <c r="K5" s="14"/>
      <c r="L5" s="15">
        <f>L63</f>
        <v>0</v>
      </c>
      <c r="M5" s="15">
        <f>ROUND(L5,2)</f>
        <v>0</v>
      </c>
    </row>
    <row r="6" spans="1:13" ht="15.4" customHeight="1" thickBot="1" x14ac:dyDescent="0.25">
      <c r="A6" s="16" t="s">
        <v>15</v>
      </c>
      <c r="B6" s="16" t="s">
        <v>16</v>
      </c>
      <c r="C6" s="17"/>
      <c r="D6" s="58" t="s">
        <v>17</v>
      </c>
      <c r="E6" s="58"/>
      <c r="F6" s="58"/>
      <c r="G6" s="58"/>
      <c r="H6" s="58"/>
      <c r="I6" s="58"/>
      <c r="J6" s="58"/>
      <c r="K6" s="17"/>
      <c r="L6" s="18">
        <f>L25</f>
        <v>0</v>
      </c>
      <c r="M6" s="18">
        <f>ROUND(L6,2)</f>
        <v>0</v>
      </c>
    </row>
    <row r="7" spans="1:13" ht="15.4" customHeight="1" x14ac:dyDescent="0.2">
      <c r="A7" s="19" t="s">
        <v>18</v>
      </c>
      <c r="B7" s="19" t="s">
        <v>19</v>
      </c>
      <c r="C7" s="20"/>
      <c r="D7" s="59" t="s">
        <v>20</v>
      </c>
      <c r="E7" s="59"/>
      <c r="F7" s="59"/>
      <c r="G7" s="59"/>
      <c r="H7" s="59"/>
      <c r="I7" s="59"/>
      <c r="J7" s="59"/>
      <c r="K7" s="20"/>
      <c r="L7" s="21">
        <f>L24</f>
        <v>0</v>
      </c>
      <c r="M7" s="21">
        <f>ROUND(L7,2)</f>
        <v>0</v>
      </c>
    </row>
    <row r="8" spans="1:13" ht="15.4" customHeight="1" x14ac:dyDescent="0.2">
      <c r="A8" s="9" t="s">
        <v>21</v>
      </c>
      <c r="B8" s="4" t="s">
        <v>22</v>
      </c>
      <c r="C8" s="4" t="s">
        <v>23</v>
      </c>
      <c r="D8" s="60" t="s">
        <v>24</v>
      </c>
      <c r="E8" s="60"/>
      <c r="F8" s="60"/>
      <c r="G8" s="60"/>
      <c r="H8" s="60"/>
      <c r="I8" s="60"/>
      <c r="J8" s="60"/>
      <c r="K8" s="22">
        <f>ROUND(4,2)</f>
        <v>4</v>
      </c>
      <c r="L8" s="23">
        <v>0</v>
      </c>
      <c r="M8" s="23">
        <f>ROUND(K8*L8,2)</f>
        <v>0</v>
      </c>
    </row>
    <row r="9" spans="1:13" ht="21.2" customHeight="1" x14ac:dyDescent="0.2">
      <c r="A9" s="24"/>
      <c r="B9" s="24"/>
      <c r="C9" s="24"/>
      <c r="D9" s="60" t="s">
        <v>25</v>
      </c>
      <c r="E9" s="60"/>
      <c r="F9" s="60"/>
      <c r="G9" s="60"/>
      <c r="H9" s="60"/>
      <c r="I9" s="60"/>
      <c r="J9" s="60"/>
      <c r="K9" s="60"/>
      <c r="L9" s="60"/>
      <c r="M9" s="60"/>
    </row>
    <row r="10" spans="1:13" ht="63.75" customHeight="1" x14ac:dyDescent="0.2">
      <c r="A10" s="9" t="s">
        <v>26</v>
      </c>
      <c r="B10" s="4" t="s">
        <v>27</v>
      </c>
      <c r="C10" s="4" t="s">
        <v>28</v>
      </c>
      <c r="D10" s="60" t="s">
        <v>29</v>
      </c>
      <c r="E10" s="60"/>
      <c r="F10" s="60"/>
      <c r="G10" s="60"/>
      <c r="H10" s="60"/>
      <c r="I10" s="60"/>
      <c r="J10" s="60"/>
      <c r="K10" s="22">
        <f>SUM(K13:K13)</f>
        <v>75</v>
      </c>
      <c r="L10" s="23">
        <v>0</v>
      </c>
      <c r="M10" s="23">
        <f>ROUND(K10*L10,2)</f>
        <v>0</v>
      </c>
    </row>
    <row r="11" spans="1:13" ht="85.5" customHeight="1" x14ac:dyDescent="0.2">
      <c r="A11" s="24"/>
      <c r="B11" s="24"/>
      <c r="C11" s="24"/>
      <c r="D11" s="60" t="s">
        <v>30</v>
      </c>
      <c r="E11" s="60"/>
      <c r="F11" s="60"/>
      <c r="G11" s="60"/>
      <c r="H11" s="60"/>
      <c r="I11" s="60"/>
      <c r="J11" s="60"/>
      <c r="K11" s="60"/>
      <c r="L11" s="60"/>
      <c r="M11" s="60"/>
    </row>
    <row r="12" spans="1:13" ht="15" customHeight="1" thickBot="1" x14ac:dyDescent="0.25">
      <c r="A12" s="24"/>
      <c r="B12" s="24"/>
      <c r="C12" s="24"/>
      <c r="D12" s="24"/>
      <c r="E12" s="25"/>
      <c r="F12" s="26" t="s">
        <v>31</v>
      </c>
      <c r="G12" s="26" t="s">
        <v>32</v>
      </c>
      <c r="H12" s="26" t="s">
        <v>33</v>
      </c>
      <c r="I12" s="26" t="s">
        <v>34</v>
      </c>
      <c r="J12" s="26" t="s">
        <v>35</v>
      </c>
      <c r="K12" s="26" t="s">
        <v>36</v>
      </c>
      <c r="L12" s="24"/>
      <c r="M12" s="24"/>
    </row>
    <row r="13" spans="1:13" ht="15" customHeight="1" thickBot="1" x14ac:dyDescent="0.25">
      <c r="A13" s="24"/>
      <c r="B13" s="24"/>
      <c r="C13" s="24"/>
      <c r="D13" s="27"/>
      <c r="E13" s="28" t="s">
        <v>37</v>
      </c>
      <c r="F13" s="29">
        <v>75</v>
      </c>
      <c r="G13" s="29"/>
      <c r="H13" s="29"/>
      <c r="I13" s="29"/>
      <c r="J13" s="31">
        <f>ROUND(F13,3)</f>
        <v>75</v>
      </c>
      <c r="K13" s="33">
        <f>SUM(J13:J13)</f>
        <v>75</v>
      </c>
      <c r="L13" s="24"/>
      <c r="M13" s="24"/>
    </row>
    <row r="14" spans="1:13" ht="30.4" customHeight="1" thickBot="1" x14ac:dyDescent="0.25">
      <c r="A14" s="9" t="s">
        <v>38</v>
      </c>
      <c r="B14" s="4" t="s">
        <v>39</v>
      </c>
      <c r="C14" s="4" t="s">
        <v>40</v>
      </c>
      <c r="D14" s="60" t="s">
        <v>41</v>
      </c>
      <c r="E14" s="60"/>
      <c r="F14" s="60"/>
      <c r="G14" s="60"/>
      <c r="H14" s="60"/>
      <c r="I14" s="60"/>
      <c r="J14" s="60"/>
      <c r="K14" s="22">
        <f>ROUND(10,2)</f>
        <v>10</v>
      </c>
      <c r="L14" s="23">
        <v>0</v>
      </c>
      <c r="M14" s="23">
        <f>ROUND(K14*L14,2)</f>
        <v>0</v>
      </c>
    </row>
    <row r="15" spans="1:13" ht="69.75" customHeight="1" thickBot="1" x14ac:dyDescent="0.25">
      <c r="A15" s="24"/>
      <c r="B15" s="24"/>
      <c r="C15" s="24"/>
      <c r="D15" s="60" t="s">
        <v>42</v>
      </c>
      <c r="E15" s="60"/>
      <c r="F15" s="60"/>
      <c r="G15" s="60"/>
      <c r="H15" s="60"/>
      <c r="I15" s="60"/>
      <c r="J15" s="60"/>
      <c r="K15" s="60"/>
      <c r="L15" s="60"/>
      <c r="M15" s="60"/>
    </row>
    <row r="16" spans="1:13" ht="53.25" customHeight="1" thickBot="1" x14ac:dyDescent="0.25">
      <c r="A16" s="9" t="s">
        <v>43</v>
      </c>
      <c r="B16" s="4" t="s">
        <v>44</v>
      </c>
      <c r="C16" s="4" t="s">
        <v>45</v>
      </c>
      <c r="D16" s="60" t="s">
        <v>46</v>
      </c>
      <c r="E16" s="60"/>
      <c r="F16" s="60"/>
      <c r="G16" s="60"/>
      <c r="H16" s="60"/>
      <c r="I16" s="60"/>
      <c r="J16" s="60"/>
      <c r="K16" s="22">
        <f>ROUND(2,2)</f>
        <v>2</v>
      </c>
      <c r="L16" s="23">
        <v>0</v>
      </c>
      <c r="M16" s="23">
        <f>ROUND(K16*L16,2)</f>
        <v>0</v>
      </c>
    </row>
    <row r="17" spans="1:13" ht="64.5" customHeight="1" thickBot="1" x14ac:dyDescent="0.25">
      <c r="A17" s="24"/>
      <c r="B17" s="24"/>
      <c r="C17" s="24"/>
      <c r="D17" s="60" t="s">
        <v>47</v>
      </c>
      <c r="E17" s="60"/>
      <c r="F17" s="60"/>
      <c r="G17" s="60"/>
      <c r="H17" s="60"/>
      <c r="I17" s="60"/>
      <c r="J17" s="60"/>
      <c r="K17" s="60"/>
      <c r="L17" s="60"/>
      <c r="M17" s="60"/>
    </row>
    <row r="18" spans="1:13" ht="57" customHeight="1" thickBot="1" x14ac:dyDescent="0.25">
      <c r="A18" s="9" t="s">
        <v>48</v>
      </c>
      <c r="B18" s="4" t="s">
        <v>49</v>
      </c>
      <c r="C18" s="4" t="s">
        <v>50</v>
      </c>
      <c r="D18" s="60" t="s">
        <v>51</v>
      </c>
      <c r="E18" s="60"/>
      <c r="F18" s="60"/>
      <c r="G18" s="60"/>
      <c r="H18" s="60"/>
      <c r="I18" s="60"/>
      <c r="J18" s="60"/>
      <c r="K18" s="22">
        <f>SUM(K21:K21)</f>
        <v>1</v>
      </c>
      <c r="L18" s="23">
        <v>0</v>
      </c>
      <c r="M18" s="23">
        <f>ROUND(K18*L18,2)</f>
        <v>0</v>
      </c>
    </row>
    <row r="19" spans="1:13" ht="77.25" customHeight="1" thickBot="1" x14ac:dyDescent="0.25">
      <c r="A19" s="24"/>
      <c r="B19" s="24"/>
      <c r="C19" s="24"/>
      <c r="D19" s="60" t="s">
        <v>52</v>
      </c>
      <c r="E19" s="60"/>
      <c r="F19" s="60"/>
      <c r="G19" s="60"/>
      <c r="H19" s="60"/>
      <c r="I19" s="60"/>
      <c r="J19" s="60"/>
      <c r="K19" s="60"/>
      <c r="L19" s="60"/>
      <c r="M19" s="60"/>
    </row>
    <row r="20" spans="1:13" ht="15" customHeight="1" thickBot="1" x14ac:dyDescent="0.25">
      <c r="A20" s="24"/>
      <c r="B20" s="24"/>
      <c r="C20" s="24"/>
      <c r="D20" s="24"/>
      <c r="E20" s="25"/>
      <c r="F20" s="26" t="s">
        <v>53</v>
      </c>
      <c r="G20" s="26" t="s">
        <v>54</v>
      </c>
      <c r="H20" s="26" t="s">
        <v>55</v>
      </c>
      <c r="I20" s="26" t="s">
        <v>56</v>
      </c>
      <c r="J20" s="26" t="s">
        <v>57</v>
      </c>
      <c r="K20" s="26" t="s">
        <v>58</v>
      </c>
      <c r="L20" s="24"/>
      <c r="M20" s="24"/>
    </row>
    <row r="21" spans="1:13" ht="45.75" customHeight="1" thickBot="1" x14ac:dyDescent="0.25">
      <c r="A21" s="24"/>
      <c r="B21" s="24"/>
      <c r="C21" s="24"/>
      <c r="D21" s="27"/>
      <c r="E21" s="28" t="s">
        <v>59</v>
      </c>
      <c r="F21" s="29">
        <v>1</v>
      </c>
      <c r="G21" s="29"/>
      <c r="H21" s="29"/>
      <c r="I21" s="29"/>
      <c r="J21" s="31">
        <f>ROUND(F21,3)</f>
        <v>1</v>
      </c>
      <c r="K21" s="33">
        <f>SUM(J21:J21)</f>
        <v>1</v>
      </c>
      <c r="L21" s="24"/>
      <c r="M21" s="24"/>
    </row>
    <row r="22" spans="1:13" ht="15.4" customHeight="1" thickBot="1" x14ac:dyDescent="0.25">
      <c r="A22" s="9" t="s">
        <v>60</v>
      </c>
      <c r="B22" s="4" t="s">
        <v>61</v>
      </c>
      <c r="C22" s="4" t="s">
        <v>62</v>
      </c>
      <c r="D22" s="60" t="s">
        <v>63</v>
      </c>
      <c r="E22" s="60"/>
      <c r="F22" s="60"/>
      <c r="G22" s="60"/>
      <c r="H22" s="60"/>
      <c r="I22" s="60"/>
      <c r="J22" s="60"/>
      <c r="K22" s="22">
        <f>ROUND(1,2)</f>
        <v>1</v>
      </c>
      <c r="L22" s="23">
        <v>0</v>
      </c>
      <c r="M22" s="23">
        <f>ROUND(K22*L22,2)</f>
        <v>0</v>
      </c>
    </row>
    <row r="23" spans="1:13" ht="177.4" customHeight="1" thickBot="1" x14ac:dyDescent="0.25">
      <c r="A23" s="24"/>
      <c r="B23" s="24"/>
      <c r="C23" s="24"/>
      <c r="D23" s="60" t="s">
        <v>64</v>
      </c>
      <c r="E23" s="60"/>
      <c r="F23" s="60"/>
      <c r="G23" s="60"/>
      <c r="H23" s="60"/>
      <c r="I23" s="60"/>
      <c r="J23" s="60"/>
      <c r="K23" s="60"/>
      <c r="L23" s="60"/>
      <c r="M23" s="60"/>
    </row>
    <row r="24" spans="1:13" ht="15.4" customHeight="1" thickBot="1" x14ac:dyDescent="0.25">
      <c r="A24" s="34"/>
      <c r="B24" s="34"/>
      <c r="C24" s="34"/>
      <c r="D24" s="35" t="s">
        <v>65</v>
      </c>
      <c r="E24" s="36"/>
      <c r="F24" s="36"/>
      <c r="G24" s="36"/>
      <c r="H24" s="36"/>
      <c r="I24" s="36"/>
      <c r="J24" s="36"/>
      <c r="K24" s="36"/>
      <c r="L24" s="37">
        <f>M8+M10+M14+M16+M18+M22</f>
        <v>0</v>
      </c>
      <c r="M24" s="37">
        <f>ROUND(L24,2)</f>
        <v>0</v>
      </c>
    </row>
    <row r="25" spans="1:13" ht="15.4" customHeight="1" thickBot="1" x14ac:dyDescent="0.25">
      <c r="A25" s="38"/>
      <c r="B25" s="38"/>
      <c r="C25" s="38"/>
      <c r="D25" s="39" t="s">
        <v>66</v>
      </c>
      <c r="E25" s="40"/>
      <c r="F25" s="40"/>
      <c r="G25" s="40"/>
      <c r="H25" s="40"/>
      <c r="I25" s="40"/>
      <c r="J25" s="40"/>
      <c r="K25" s="40"/>
      <c r="L25" s="41">
        <f>M24</f>
        <v>0</v>
      </c>
      <c r="M25" s="41">
        <f>ROUND(L25,2)</f>
        <v>0</v>
      </c>
    </row>
    <row r="26" spans="1:13" ht="15.4" customHeight="1" thickBot="1" x14ac:dyDescent="0.25">
      <c r="A26" s="42" t="s">
        <v>67</v>
      </c>
      <c r="B26" s="42" t="s">
        <v>68</v>
      </c>
      <c r="C26" s="43"/>
      <c r="D26" s="61" t="s">
        <v>69</v>
      </c>
      <c r="E26" s="61"/>
      <c r="F26" s="61"/>
      <c r="G26" s="61"/>
      <c r="H26" s="61"/>
      <c r="I26" s="61"/>
      <c r="J26" s="61"/>
      <c r="K26" s="43"/>
      <c r="L26" s="44">
        <f>L35</f>
        <v>0</v>
      </c>
      <c r="M26" s="44">
        <f>ROUND(L26,2)</f>
        <v>0</v>
      </c>
    </row>
    <row r="27" spans="1:13" ht="30.4" customHeight="1" thickBot="1" x14ac:dyDescent="0.25">
      <c r="A27" s="9" t="s">
        <v>70</v>
      </c>
      <c r="B27" s="4" t="s">
        <v>71</v>
      </c>
      <c r="C27" s="4" t="s">
        <v>72</v>
      </c>
      <c r="D27" s="60" t="s">
        <v>73</v>
      </c>
      <c r="E27" s="60"/>
      <c r="F27" s="60"/>
      <c r="G27" s="60"/>
      <c r="H27" s="60"/>
      <c r="I27" s="60"/>
      <c r="J27" s="60"/>
      <c r="K27" s="22">
        <f>ROUND(1,2)</f>
        <v>1</v>
      </c>
      <c r="L27" s="23">
        <v>0</v>
      </c>
      <c r="M27" s="23">
        <f>ROUND(K27*L27,2)</f>
        <v>0</v>
      </c>
    </row>
    <row r="28" spans="1:13" ht="53.25" customHeight="1" thickBot="1" x14ac:dyDescent="0.25">
      <c r="A28" s="24"/>
      <c r="B28" s="24"/>
      <c r="C28" s="24"/>
      <c r="D28" s="60" t="s">
        <v>74</v>
      </c>
      <c r="E28" s="60"/>
      <c r="F28" s="60"/>
      <c r="G28" s="60"/>
      <c r="H28" s="60"/>
      <c r="I28" s="60"/>
      <c r="J28" s="60"/>
      <c r="K28" s="60"/>
      <c r="L28" s="60"/>
      <c r="M28" s="60"/>
    </row>
    <row r="29" spans="1:13" ht="21.2" customHeight="1" thickBot="1" x14ac:dyDescent="0.25">
      <c r="A29" s="9" t="s">
        <v>75</v>
      </c>
      <c r="B29" s="4" t="s">
        <v>76</v>
      </c>
      <c r="C29" s="4" t="s">
        <v>77</v>
      </c>
      <c r="D29" s="60" t="s">
        <v>78</v>
      </c>
      <c r="E29" s="60"/>
      <c r="F29" s="60"/>
      <c r="G29" s="60"/>
      <c r="H29" s="60"/>
      <c r="I29" s="60"/>
      <c r="J29" s="60"/>
      <c r="K29" s="22">
        <f>ROUND(1,2)</f>
        <v>1</v>
      </c>
      <c r="L29" s="23">
        <v>0</v>
      </c>
      <c r="M29" s="23">
        <f>ROUND(K29*L29,2)</f>
        <v>0</v>
      </c>
    </row>
    <row r="30" spans="1:13" ht="42.75" customHeight="1" thickBot="1" x14ac:dyDescent="0.25">
      <c r="A30" s="24"/>
      <c r="B30" s="24"/>
      <c r="C30" s="24"/>
      <c r="D30" s="60" t="s">
        <v>79</v>
      </c>
      <c r="E30" s="60"/>
      <c r="F30" s="60"/>
      <c r="G30" s="60"/>
      <c r="H30" s="60"/>
      <c r="I30" s="60"/>
      <c r="J30" s="60"/>
      <c r="K30" s="60"/>
      <c r="L30" s="60"/>
      <c r="M30" s="60"/>
    </row>
    <row r="31" spans="1:13" ht="21.2" customHeight="1" thickBot="1" x14ac:dyDescent="0.25">
      <c r="A31" s="9" t="s">
        <v>80</v>
      </c>
      <c r="B31" s="4" t="s">
        <v>81</v>
      </c>
      <c r="C31" s="4" t="s">
        <v>82</v>
      </c>
      <c r="D31" s="60" t="s">
        <v>83</v>
      </c>
      <c r="E31" s="60"/>
      <c r="F31" s="60"/>
      <c r="G31" s="60"/>
      <c r="H31" s="60"/>
      <c r="I31" s="60"/>
      <c r="J31" s="60"/>
      <c r="K31" s="22">
        <f>ROUND(1,2)</f>
        <v>1</v>
      </c>
      <c r="L31" s="23">
        <v>0</v>
      </c>
      <c r="M31" s="23">
        <f>ROUND(K31*L31,2)</f>
        <v>0</v>
      </c>
    </row>
    <row r="32" spans="1:13" ht="54" customHeight="1" thickBot="1" x14ac:dyDescent="0.25">
      <c r="A32" s="24"/>
      <c r="B32" s="24"/>
      <c r="C32" s="24"/>
      <c r="D32" s="60" t="s">
        <v>84</v>
      </c>
      <c r="E32" s="60"/>
      <c r="F32" s="60"/>
      <c r="G32" s="60"/>
      <c r="H32" s="60"/>
      <c r="I32" s="60"/>
      <c r="J32" s="60"/>
      <c r="K32" s="60"/>
      <c r="L32" s="60"/>
      <c r="M32" s="60"/>
    </row>
    <row r="33" spans="1:13" ht="21.2" customHeight="1" thickBot="1" x14ac:dyDescent="0.25">
      <c r="A33" s="9" t="s">
        <v>85</v>
      </c>
      <c r="B33" s="4" t="s">
        <v>86</v>
      </c>
      <c r="C33" s="4" t="s">
        <v>87</v>
      </c>
      <c r="D33" s="60" t="s">
        <v>88</v>
      </c>
      <c r="E33" s="60"/>
      <c r="F33" s="60"/>
      <c r="G33" s="60"/>
      <c r="H33" s="60"/>
      <c r="I33" s="60"/>
      <c r="J33" s="60"/>
      <c r="K33" s="22">
        <f>ROUND(1,2)</f>
        <v>1</v>
      </c>
      <c r="L33" s="23">
        <v>0</v>
      </c>
      <c r="M33" s="23">
        <f>ROUND(K33*L33,2)</f>
        <v>0</v>
      </c>
    </row>
    <row r="34" spans="1:13" ht="61.5" customHeight="1" thickBot="1" x14ac:dyDescent="0.25">
      <c r="A34" s="24"/>
      <c r="B34" s="24"/>
      <c r="C34" s="24"/>
      <c r="D34" s="60" t="s">
        <v>89</v>
      </c>
      <c r="E34" s="60"/>
      <c r="F34" s="60"/>
      <c r="G34" s="60"/>
      <c r="H34" s="60"/>
      <c r="I34" s="60"/>
      <c r="J34" s="60"/>
      <c r="K34" s="60"/>
      <c r="L34" s="60"/>
      <c r="M34" s="60"/>
    </row>
    <row r="35" spans="1:13" ht="15.4" customHeight="1" thickBot="1" x14ac:dyDescent="0.25">
      <c r="A35" s="34"/>
      <c r="B35" s="34"/>
      <c r="C35" s="34"/>
      <c r="D35" s="45" t="s">
        <v>90</v>
      </c>
      <c r="E35" s="46"/>
      <c r="F35" s="46"/>
      <c r="G35" s="46"/>
      <c r="H35" s="46"/>
      <c r="I35" s="46"/>
      <c r="J35" s="46"/>
      <c r="K35" s="46"/>
      <c r="L35" s="47">
        <f>M27+M29+M31+M33</f>
        <v>0</v>
      </c>
      <c r="M35" s="47">
        <f>ROUND(L35,2)</f>
        <v>0</v>
      </c>
    </row>
    <row r="36" spans="1:13" ht="15.4" customHeight="1" thickBot="1" x14ac:dyDescent="0.25">
      <c r="A36" s="42" t="s">
        <v>91</v>
      </c>
      <c r="B36" s="42" t="s">
        <v>92</v>
      </c>
      <c r="C36" s="43"/>
      <c r="D36" s="61" t="s">
        <v>93</v>
      </c>
      <c r="E36" s="61"/>
      <c r="F36" s="61"/>
      <c r="G36" s="61"/>
      <c r="H36" s="61"/>
      <c r="I36" s="61"/>
      <c r="J36" s="61"/>
      <c r="K36" s="43"/>
      <c r="L36" s="44">
        <f>L62</f>
        <v>0</v>
      </c>
      <c r="M36" s="44">
        <f>ROUND(L36,2)</f>
        <v>0</v>
      </c>
    </row>
    <row r="37" spans="1:13" ht="21.2" customHeight="1" thickBot="1" x14ac:dyDescent="0.25">
      <c r="A37" s="9" t="s">
        <v>94</v>
      </c>
      <c r="B37" s="4" t="s">
        <v>95</v>
      </c>
      <c r="C37" s="4" t="s">
        <v>96</v>
      </c>
      <c r="D37" s="60" t="s">
        <v>97</v>
      </c>
      <c r="E37" s="60"/>
      <c r="F37" s="60"/>
      <c r="G37" s="60"/>
      <c r="H37" s="60"/>
      <c r="I37" s="60"/>
      <c r="J37" s="60"/>
      <c r="K37" s="22">
        <f>ROUND(1,2)</f>
        <v>1</v>
      </c>
      <c r="L37" s="23">
        <v>0</v>
      </c>
      <c r="M37" s="23">
        <f>ROUND(K37*L37,2)</f>
        <v>0</v>
      </c>
    </row>
    <row r="38" spans="1:13" ht="74.25" customHeight="1" thickBot="1" x14ac:dyDescent="0.25">
      <c r="A38" s="24"/>
      <c r="B38" s="24"/>
      <c r="C38" s="24"/>
      <c r="D38" s="60" t="s">
        <v>98</v>
      </c>
      <c r="E38" s="60"/>
      <c r="F38" s="60"/>
      <c r="G38" s="60"/>
      <c r="H38" s="60"/>
      <c r="I38" s="60"/>
      <c r="J38" s="60"/>
      <c r="K38" s="60"/>
      <c r="L38" s="60"/>
      <c r="M38" s="60"/>
    </row>
    <row r="39" spans="1:13" ht="43.5" customHeight="1" thickBot="1" x14ac:dyDescent="0.25">
      <c r="A39" s="9" t="s">
        <v>99</v>
      </c>
      <c r="B39" s="4" t="s">
        <v>100</v>
      </c>
      <c r="C39" s="4" t="s">
        <v>101</v>
      </c>
      <c r="D39" s="60" t="s">
        <v>102</v>
      </c>
      <c r="E39" s="60"/>
      <c r="F39" s="60"/>
      <c r="G39" s="60"/>
      <c r="H39" s="60"/>
      <c r="I39" s="60"/>
      <c r="J39" s="60"/>
      <c r="K39" s="22">
        <f>SUM(K42:K42)</f>
        <v>2</v>
      </c>
      <c r="L39" s="23">
        <v>0</v>
      </c>
      <c r="M39" s="23">
        <f>ROUND(K39*L39,2)</f>
        <v>0</v>
      </c>
    </row>
    <row r="40" spans="1:13" ht="72.75" customHeight="1" thickBot="1" x14ac:dyDescent="0.25">
      <c r="A40" s="24"/>
      <c r="B40" s="24"/>
      <c r="C40" s="24"/>
      <c r="D40" s="60" t="s">
        <v>103</v>
      </c>
      <c r="E40" s="60"/>
      <c r="F40" s="60"/>
      <c r="G40" s="60"/>
      <c r="H40" s="60"/>
      <c r="I40" s="60"/>
      <c r="J40" s="60"/>
      <c r="K40" s="60"/>
      <c r="L40" s="60"/>
      <c r="M40" s="60"/>
    </row>
    <row r="41" spans="1:13" ht="15" customHeight="1" thickBot="1" x14ac:dyDescent="0.25">
      <c r="A41" s="24"/>
      <c r="B41" s="24"/>
      <c r="C41" s="24"/>
      <c r="D41" s="24"/>
      <c r="E41" s="25"/>
      <c r="F41" s="26" t="s">
        <v>104</v>
      </c>
      <c r="G41" s="26" t="s">
        <v>105</v>
      </c>
      <c r="H41" s="26"/>
      <c r="I41" s="26" t="s">
        <v>106</v>
      </c>
      <c r="J41" s="26" t="s">
        <v>107</v>
      </c>
      <c r="K41" s="26" t="s">
        <v>108</v>
      </c>
      <c r="L41" s="24"/>
      <c r="M41" s="24"/>
    </row>
    <row r="42" spans="1:13" ht="30.4" customHeight="1" thickBot="1" x14ac:dyDescent="0.25">
      <c r="A42" s="24"/>
      <c r="B42" s="24"/>
      <c r="C42" s="24"/>
      <c r="D42" s="27"/>
      <c r="E42" s="28" t="s">
        <v>109</v>
      </c>
      <c r="F42" s="29">
        <v>2</v>
      </c>
      <c r="G42" s="29"/>
      <c r="H42" s="29"/>
      <c r="I42" s="29"/>
      <c r="J42" s="31">
        <f>ROUND(F42,3)</f>
        <v>2</v>
      </c>
      <c r="K42" s="33">
        <f>SUM(J42:J42)</f>
        <v>2</v>
      </c>
      <c r="L42" s="24"/>
      <c r="M42" s="24"/>
    </row>
    <row r="43" spans="1:13" ht="30.4" customHeight="1" thickBot="1" x14ac:dyDescent="0.25">
      <c r="A43" s="9" t="s">
        <v>110</v>
      </c>
      <c r="B43" s="4" t="s">
        <v>111</v>
      </c>
      <c r="C43" s="4" t="s">
        <v>112</v>
      </c>
      <c r="D43" s="60" t="s">
        <v>113</v>
      </c>
      <c r="E43" s="60"/>
      <c r="F43" s="60"/>
      <c r="G43" s="60"/>
      <c r="H43" s="60"/>
      <c r="I43" s="60"/>
      <c r="J43" s="60"/>
      <c r="K43" s="22">
        <f>SUM(K46:K46)</f>
        <v>10</v>
      </c>
      <c r="L43" s="23">
        <v>0</v>
      </c>
      <c r="M43" s="23">
        <f>ROUND(K43*L43,2)</f>
        <v>0</v>
      </c>
    </row>
    <row r="44" spans="1:13" ht="75" customHeight="1" thickBot="1" x14ac:dyDescent="0.25">
      <c r="A44" s="24"/>
      <c r="B44" s="24"/>
      <c r="C44" s="24"/>
      <c r="D44" s="60" t="s">
        <v>114</v>
      </c>
      <c r="E44" s="60"/>
      <c r="F44" s="60"/>
      <c r="G44" s="60"/>
      <c r="H44" s="60"/>
      <c r="I44" s="60"/>
      <c r="J44" s="60"/>
      <c r="K44" s="60"/>
      <c r="L44" s="60"/>
      <c r="M44" s="60"/>
    </row>
    <row r="45" spans="1:13" ht="15" customHeight="1" thickBot="1" x14ac:dyDescent="0.25">
      <c r="A45" s="24"/>
      <c r="B45" s="24"/>
      <c r="C45" s="24"/>
      <c r="D45" s="24"/>
      <c r="E45" s="25"/>
      <c r="F45" s="26" t="s">
        <v>115</v>
      </c>
      <c r="G45" s="26" t="s">
        <v>116</v>
      </c>
      <c r="H45" s="26" t="s">
        <v>117</v>
      </c>
      <c r="I45" s="26"/>
      <c r="J45" s="26" t="s">
        <v>118</v>
      </c>
      <c r="K45" s="26" t="s">
        <v>119</v>
      </c>
      <c r="L45" s="24"/>
      <c r="M45" s="24"/>
    </row>
    <row r="46" spans="1:13" ht="41.25" customHeight="1" thickBot="1" x14ac:dyDescent="0.25">
      <c r="A46" s="24"/>
      <c r="B46" s="24"/>
      <c r="C46" s="24"/>
      <c r="D46" s="27"/>
      <c r="E46" s="28" t="s">
        <v>120</v>
      </c>
      <c r="F46" s="29">
        <v>10</v>
      </c>
      <c r="G46" s="29"/>
      <c r="H46" s="29"/>
      <c r="I46" s="29"/>
      <c r="J46" s="31">
        <f>ROUND(F46,3)</f>
        <v>10</v>
      </c>
      <c r="K46" s="33">
        <f>SUM(J46:J46)</f>
        <v>10</v>
      </c>
      <c r="L46" s="24"/>
      <c r="M46" s="24"/>
    </row>
    <row r="47" spans="1:13" ht="72" customHeight="1" thickBot="1" x14ac:dyDescent="0.25">
      <c r="A47" s="9" t="s">
        <v>121</v>
      </c>
      <c r="B47" s="4" t="s">
        <v>122</v>
      </c>
      <c r="C47" s="4" t="s">
        <v>123</v>
      </c>
      <c r="D47" s="60" t="s">
        <v>124</v>
      </c>
      <c r="E47" s="60"/>
      <c r="F47" s="60"/>
      <c r="G47" s="60"/>
      <c r="H47" s="60"/>
      <c r="I47" s="60"/>
      <c r="J47" s="60"/>
      <c r="K47" s="22">
        <f>SUM(K50:K51)</f>
        <v>40</v>
      </c>
      <c r="L47" s="23">
        <v>0</v>
      </c>
      <c r="M47" s="23">
        <f>ROUND(K47*L47,2)</f>
        <v>0</v>
      </c>
    </row>
    <row r="48" spans="1:13" ht="94.7" customHeight="1" thickBot="1" x14ac:dyDescent="0.25">
      <c r="A48" s="24"/>
      <c r="B48" s="24"/>
      <c r="C48" s="24"/>
      <c r="D48" s="60" t="s">
        <v>125</v>
      </c>
      <c r="E48" s="60"/>
      <c r="F48" s="60"/>
      <c r="G48" s="60"/>
      <c r="H48" s="60"/>
      <c r="I48" s="60"/>
      <c r="J48" s="60"/>
      <c r="K48" s="60"/>
      <c r="L48" s="60"/>
      <c r="M48" s="60"/>
    </row>
    <row r="49" spans="1:13" ht="15" customHeight="1" thickBot="1" x14ac:dyDescent="0.25">
      <c r="A49" s="24"/>
      <c r="B49" s="24"/>
      <c r="C49" s="24"/>
      <c r="D49" s="24"/>
      <c r="E49" s="25"/>
      <c r="F49" s="26" t="s">
        <v>126</v>
      </c>
      <c r="G49" s="26" t="s">
        <v>127</v>
      </c>
      <c r="H49" s="26" t="s">
        <v>128</v>
      </c>
      <c r="I49" s="26" t="s">
        <v>129</v>
      </c>
      <c r="J49" s="26" t="s">
        <v>130</v>
      </c>
      <c r="K49" s="26" t="s">
        <v>131</v>
      </c>
      <c r="L49" s="24"/>
      <c r="M49" s="24"/>
    </row>
    <row r="50" spans="1:13" ht="15" customHeight="1" thickBot="1" x14ac:dyDescent="0.25">
      <c r="A50" s="24"/>
      <c r="B50" s="24"/>
      <c r="C50" s="24"/>
      <c r="D50" s="27"/>
      <c r="E50" s="28" t="s">
        <v>132</v>
      </c>
      <c r="F50" s="29">
        <v>30</v>
      </c>
      <c r="G50" s="29"/>
      <c r="H50" s="29"/>
      <c r="I50" s="29"/>
      <c r="J50" s="31">
        <f>ROUND(F50,3)</f>
        <v>30</v>
      </c>
      <c r="K50" s="48"/>
      <c r="L50" s="24"/>
      <c r="M50" s="24"/>
    </row>
    <row r="51" spans="1:13" ht="21.2" customHeight="1" thickBot="1" x14ac:dyDescent="0.25">
      <c r="A51" s="24"/>
      <c r="B51" s="24"/>
      <c r="C51" s="24"/>
      <c r="D51" s="27"/>
      <c r="E51" s="4" t="s">
        <v>133</v>
      </c>
      <c r="F51" s="22">
        <v>10</v>
      </c>
      <c r="G51" s="22"/>
      <c r="H51" s="22"/>
      <c r="I51" s="22"/>
      <c r="J51" s="30">
        <f>ROUND(F51,3)</f>
        <v>10</v>
      </c>
      <c r="K51" s="32">
        <f>SUM(J50:J51)</f>
        <v>40</v>
      </c>
      <c r="L51" s="24"/>
      <c r="M51" s="24"/>
    </row>
    <row r="52" spans="1:13" ht="30.4" customHeight="1" thickBot="1" x14ac:dyDescent="0.25">
      <c r="A52" s="9" t="s">
        <v>134</v>
      </c>
      <c r="B52" s="4" t="s">
        <v>135</v>
      </c>
      <c r="C52" s="4" t="s">
        <v>136</v>
      </c>
      <c r="D52" s="60" t="s">
        <v>137</v>
      </c>
      <c r="E52" s="60"/>
      <c r="F52" s="60"/>
      <c r="G52" s="60"/>
      <c r="H52" s="60"/>
      <c r="I52" s="60"/>
      <c r="J52" s="60"/>
      <c r="K52" s="22">
        <f>SUM(K55:K55)</f>
        <v>1</v>
      </c>
      <c r="L52" s="23">
        <v>0</v>
      </c>
      <c r="M52" s="23">
        <f>ROUND(K52*L52,2)</f>
        <v>0</v>
      </c>
    </row>
    <row r="53" spans="1:13" ht="63.75" customHeight="1" thickBot="1" x14ac:dyDescent="0.25">
      <c r="A53" s="24"/>
      <c r="B53" s="24"/>
      <c r="C53" s="24"/>
      <c r="D53" s="60" t="s">
        <v>138</v>
      </c>
      <c r="E53" s="60"/>
      <c r="F53" s="60"/>
      <c r="G53" s="60"/>
      <c r="H53" s="60"/>
      <c r="I53" s="60"/>
      <c r="J53" s="60"/>
      <c r="K53" s="60"/>
      <c r="L53" s="60"/>
      <c r="M53" s="60"/>
    </row>
    <row r="54" spans="1:13" ht="15" customHeight="1" thickBot="1" x14ac:dyDescent="0.25">
      <c r="A54" s="24"/>
      <c r="B54" s="24"/>
      <c r="C54" s="24"/>
      <c r="D54" s="24"/>
      <c r="E54" s="25"/>
      <c r="F54" s="26" t="s">
        <v>139</v>
      </c>
      <c r="G54" s="26" t="s">
        <v>140</v>
      </c>
      <c r="H54" s="26" t="s">
        <v>141</v>
      </c>
      <c r="I54" s="26" t="s">
        <v>142</v>
      </c>
      <c r="J54" s="26" t="s">
        <v>143</v>
      </c>
      <c r="K54" s="26" t="s">
        <v>144</v>
      </c>
      <c r="L54" s="24"/>
      <c r="M54" s="24"/>
    </row>
    <row r="55" spans="1:13" ht="15" customHeight="1" thickBot="1" x14ac:dyDescent="0.25">
      <c r="A55" s="24"/>
      <c r="B55" s="24"/>
      <c r="C55" s="24"/>
      <c r="D55" s="27"/>
      <c r="E55" s="28"/>
      <c r="F55" s="29">
        <v>1</v>
      </c>
      <c r="G55" s="29"/>
      <c r="H55" s="29"/>
      <c r="I55" s="29"/>
      <c r="J55" s="31">
        <f>ROUND(F55,3)</f>
        <v>1</v>
      </c>
      <c r="K55" s="33">
        <f>SUM(J55:J55)</f>
        <v>1</v>
      </c>
      <c r="L55" s="24"/>
      <c r="M55" s="24"/>
    </row>
    <row r="56" spans="1:13" ht="21.2" customHeight="1" thickBot="1" x14ac:dyDescent="0.25">
      <c r="A56" s="9" t="s">
        <v>145</v>
      </c>
      <c r="B56" s="4" t="s">
        <v>146</v>
      </c>
      <c r="C56" s="4" t="s">
        <v>147</v>
      </c>
      <c r="D56" s="60" t="s">
        <v>148</v>
      </c>
      <c r="E56" s="60"/>
      <c r="F56" s="60"/>
      <c r="G56" s="60"/>
      <c r="H56" s="60"/>
      <c r="I56" s="60"/>
      <c r="J56" s="60"/>
      <c r="K56" s="22">
        <f>SUM(K59:K61)</f>
        <v>170</v>
      </c>
      <c r="L56" s="23">
        <v>0</v>
      </c>
      <c r="M56" s="23">
        <f>ROUND(K56*L56,2)</f>
        <v>0</v>
      </c>
    </row>
    <row r="57" spans="1:13" ht="63" customHeight="1" thickBot="1" x14ac:dyDescent="0.25">
      <c r="A57" s="24"/>
      <c r="B57" s="24"/>
      <c r="C57" s="24"/>
      <c r="D57" s="60" t="s">
        <v>149</v>
      </c>
      <c r="E57" s="60"/>
      <c r="F57" s="60"/>
      <c r="G57" s="60"/>
      <c r="H57" s="60"/>
      <c r="I57" s="60"/>
      <c r="J57" s="60"/>
      <c r="K57" s="60"/>
      <c r="L57" s="60"/>
      <c r="M57" s="60"/>
    </row>
    <row r="58" spans="1:13" ht="15" customHeight="1" thickBot="1" x14ac:dyDescent="0.25">
      <c r="A58" s="24"/>
      <c r="B58" s="24"/>
      <c r="C58" s="24"/>
      <c r="D58" s="24"/>
      <c r="E58" s="25"/>
      <c r="F58" s="26" t="s">
        <v>150</v>
      </c>
      <c r="G58" s="26" t="s">
        <v>151</v>
      </c>
      <c r="H58" s="26" t="s">
        <v>152</v>
      </c>
      <c r="I58" s="26" t="s">
        <v>153</v>
      </c>
      <c r="J58" s="26" t="s">
        <v>154</v>
      </c>
      <c r="K58" s="26" t="s">
        <v>155</v>
      </c>
      <c r="L58" s="24"/>
      <c r="M58" s="24"/>
    </row>
    <row r="59" spans="1:13" ht="30.4" customHeight="1" thickBot="1" x14ac:dyDescent="0.25">
      <c r="A59" s="24"/>
      <c r="B59" s="24"/>
      <c r="C59" s="24"/>
      <c r="D59" s="27"/>
      <c r="E59" s="28" t="s">
        <v>156</v>
      </c>
      <c r="F59" s="29">
        <v>20</v>
      </c>
      <c r="G59" s="29"/>
      <c r="H59" s="29"/>
      <c r="I59" s="29"/>
      <c r="J59" s="31">
        <f>ROUND(F59,3)</f>
        <v>20</v>
      </c>
      <c r="K59" s="48"/>
      <c r="L59" s="24"/>
      <c r="M59" s="24"/>
    </row>
    <row r="60" spans="1:13" ht="39.6" customHeight="1" thickBot="1" x14ac:dyDescent="0.25">
      <c r="A60" s="24"/>
      <c r="B60" s="24"/>
      <c r="C60" s="24"/>
      <c r="D60" s="27"/>
      <c r="E60" s="4" t="s">
        <v>157</v>
      </c>
      <c r="F60" s="22">
        <v>130</v>
      </c>
      <c r="G60" s="22"/>
      <c r="H60" s="22"/>
      <c r="I60" s="22"/>
      <c r="J60" s="30">
        <f>ROUND(F60,3)</f>
        <v>130</v>
      </c>
      <c r="K60" s="24"/>
      <c r="L60" s="24"/>
      <c r="M60" s="24"/>
    </row>
    <row r="61" spans="1:13" ht="30.4" customHeight="1" thickBot="1" x14ac:dyDescent="0.25">
      <c r="A61" s="24"/>
      <c r="B61" s="24"/>
      <c r="C61" s="24"/>
      <c r="D61" s="27"/>
      <c r="E61" s="4" t="s">
        <v>158</v>
      </c>
      <c r="F61" s="22">
        <v>20</v>
      </c>
      <c r="G61" s="22"/>
      <c r="H61" s="22"/>
      <c r="I61" s="22"/>
      <c r="J61" s="30">
        <f>ROUND(F61,3)</f>
        <v>20</v>
      </c>
      <c r="K61" s="32">
        <f>SUM(J59:J61)</f>
        <v>170</v>
      </c>
      <c r="L61" s="24"/>
      <c r="M61" s="24"/>
    </row>
    <row r="62" spans="1:13" ht="15.4" customHeight="1" thickBot="1" x14ac:dyDescent="0.25">
      <c r="A62" s="34"/>
      <c r="B62" s="34"/>
      <c r="C62" s="34"/>
      <c r="D62" s="45" t="s">
        <v>159</v>
      </c>
      <c r="E62" s="46"/>
      <c r="F62" s="46"/>
      <c r="G62" s="46"/>
      <c r="H62" s="46"/>
      <c r="I62" s="46"/>
      <c r="J62" s="46"/>
      <c r="K62" s="46"/>
      <c r="L62" s="47">
        <f>M37+M39+M43+M47+M52+M56</f>
        <v>0</v>
      </c>
      <c r="M62" s="47">
        <f>ROUND(L62,2)</f>
        <v>0</v>
      </c>
    </row>
    <row r="63" spans="1:13" ht="15.4" customHeight="1" thickBot="1" x14ac:dyDescent="0.25">
      <c r="A63" s="38"/>
      <c r="B63" s="38"/>
      <c r="C63" s="38"/>
      <c r="D63" s="49" t="s">
        <v>160</v>
      </c>
      <c r="E63" s="50"/>
      <c r="F63" s="50"/>
      <c r="G63" s="50"/>
      <c r="H63" s="50"/>
      <c r="I63" s="50"/>
      <c r="J63" s="50"/>
      <c r="K63" s="50"/>
      <c r="L63" s="51">
        <f>M25+M35+M62</f>
        <v>0</v>
      </c>
      <c r="M63" s="51">
        <f>ROUND(L63,2)</f>
        <v>0</v>
      </c>
    </row>
    <row r="64" spans="1:13" ht="15.4" customHeight="1" thickBot="1" x14ac:dyDescent="0.25">
      <c r="A64" s="38"/>
      <c r="B64" s="38"/>
      <c r="C64" s="38"/>
      <c r="D64" s="52" t="s">
        <v>161</v>
      </c>
      <c r="E64" s="53"/>
      <c r="F64" s="53"/>
      <c r="G64" s="53"/>
      <c r="H64" s="53"/>
      <c r="I64" s="53"/>
      <c r="J64" s="53"/>
      <c r="K64" s="53"/>
      <c r="L64" s="54">
        <f>M63</f>
        <v>0</v>
      </c>
      <c r="M64" s="54">
        <f>ROUND(L64,2)</f>
        <v>0</v>
      </c>
    </row>
  </sheetData>
  <mergeCells count="40">
    <mergeCell ref="D48:M48"/>
    <mergeCell ref="D52:J52"/>
    <mergeCell ref="D53:M53"/>
    <mergeCell ref="D56:J56"/>
    <mergeCell ref="D57:M57"/>
    <mergeCell ref="D39:J39"/>
    <mergeCell ref="D40:M40"/>
    <mergeCell ref="D43:J43"/>
    <mergeCell ref="D44:M44"/>
    <mergeCell ref="D47:J47"/>
    <mergeCell ref="D33:J33"/>
    <mergeCell ref="D34:M34"/>
    <mergeCell ref="D36:J36"/>
    <mergeCell ref="D37:J37"/>
    <mergeCell ref="D38:M38"/>
    <mergeCell ref="D28:M28"/>
    <mergeCell ref="D29:J29"/>
    <mergeCell ref="D30:M30"/>
    <mergeCell ref="D31:J31"/>
    <mergeCell ref="D32:M32"/>
    <mergeCell ref="D19:M19"/>
    <mergeCell ref="D22:J22"/>
    <mergeCell ref="D23:M23"/>
    <mergeCell ref="D26:J26"/>
    <mergeCell ref="D27:J27"/>
    <mergeCell ref="D14:J14"/>
    <mergeCell ref="D15:M15"/>
    <mergeCell ref="D16:J16"/>
    <mergeCell ref="D17:M17"/>
    <mergeCell ref="D18:J18"/>
    <mergeCell ref="D7:J7"/>
    <mergeCell ref="D8:J8"/>
    <mergeCell ref="D9:M9"/>
    <mergeCell ref="D10:J10"/>
    <mergeCell ref="D11:M11"/>
    <mergeCell ref="B1:M1"/>
    <mergeCell ref="A2:C2"/>
    <mergeCell ref="D4:J4"/>
    <mergeCell ref="D5:J5"/>
    <mergeCell ref="D6:J6"/>
  </mergeCells>
  <pageMargins left="0.62007900000000005" right="0.472441" top="0.472441" bottom="0.472441" header="0" footer="0"/>
  <pageSetup paperSize="9" orientation="landscape" r:id="rId1"/>
  <rowBreaks count="2" manualBreakCount="2">
    <brk max="16383" man="1"/>
    <brk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Full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Josep Ramon Prats</cp:lastModifiedBy>
  <dcterms:modified xsi:type="dcterms:W3CDTF">2022-06-14T07:32:43Z</dcterms:modified>
</cp:coreProperties>
</file>