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r_Serveis_Juridics\2024 EXPEDIENTS COMPLETS\LICITACIONS\07-24 REFORMA MODULS PT\"/>
    </mc:Choice>
  </mc:AlternateContent>
  <xr:revisionPtr revIDLastSave="0" documentId="13_ncr:1_{7F62D8C2-ECD9-44C5-9094-25890FE3E534}" xr6:coauthVersionLast="47" xr6:coauthVersionMax="47" xr10:uidLastSave="{00000000-0000-0000-0000-000000000000}"/>
  <bookViews>
    <workbookView xWindow="-120" yWindow="-120" windowWidth="20730" windowHeight="11160" xr2:uid="{B2D1A63D-277F-45D8-9C0D-B7D005097EED}"/>
  </bookViews>
  <sheets>
    <sheet name="Resum preus" sheetId="6" r:id="rId1"/>
    <sheet name="25m2(baix)" sheetId="1" r:id="rId2"/>
    <sheet name="25m2 (alt)" sheetId="5" r:id="rId3"/>
    <sheet name="50m2 (baix)" sheetId="4" r:id="rId4"/>
    <sheet name="50m2 (alt)" sheetId="2" r:id="rId5"/>
    <sheet name="60m2 (alt)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7" l="1"/>
  <c r="H48" i="7" l="1"/>
  <c r="H42" i="7"/>
  <c r="H36" i="7"/>
  <c r="H34" i="7"/>
  <c r="H24" i="7"/>
  <c r="H14" i="7"/>
  <c r="H12" i="7"/>
  <c r="H8" i="7"/>
  <c r="H10" i="2"/>
  <c r="H10" i="4"/>
  <c r="H10" i="5"/>
  <c r="H52" i="7"/>
  <c r="H50" i="7"/>
  <c r="H46" i="7"/>
  <c r="H44" i="7"/>
  <c r="H38" i="7"/>
  <c r="H32" i="7"/>
  <c r="H30" i="7"/>
  <c r="H28" i="7"/>
  <c r="H26" i="7"/>
  <c r="H22" i="7"/>
  <c r="H20" i="7"/>
  <c r="H18" i="7"/>
  <c r="H16" i="7"/>
  <c r="H10" i="7"/>
  <c r="H6" i="7"/>
  <c r="H4" i="7"/>
  <c r="H54" i="7" l="1"/>
  <c r="H57" i="7" s="1"/>
  <c r="H60" i="7" s="1"/>
  <c r="H59" i="7" l="1"/>
  <c r="H61" i="7" s="1"/>
  <c r="H62" i="7" l="1"/>
  <c r="H63" i="7" s="1"/>
  <c r="C7" i="6"/>
  <c r="C17" i="6" s="1"/>
  <c r="F17" i="6" l="1"/>
  <c r="D17" i="6"/>
  <c r="D7" i="6"/>
  <c r="F7" i="6"/>
  <c r="G7" i="6" l="1"/>
  <c r="G17" i="6"/>
  <c r="H12" i="2" l="1"/>
  <c r="H12" i="4"/>
  <c r="H12" i="5"/>
  <c r="H12" i="1"/>
  <c r="H52" i="5" l="1"/>
  <c r="H50" i="5"/>
  <c r="H48" i="5"/>
  <c r="H46" i="5"/>
  <c r="H44" i="5"/>
  <c r="H42" i="5"/>
  <c r="H40" i="5"/>
  <c r="H38" i="5"/>
  <c r="H36" i="5"/>
  <c r="H34" i="5"/>
  <c r="H32" i="5"/>
  <c r="H30" i="5"/>
  <c r="H28" i="5"/>
  <c r="H26" i="5"/>
  <c r="H24" i="5"/>
  <c r="H22" i="5"/>
  <c r="H20" i="5"/>
  <c r="H18" i="5"/>
  <c r="H16" i="5"/>
  <c r="H14" i="5"/>
  <c r="H8" i="5"/>
  <c r="H6" i="5"/>
  <c r="H4" i="5"/>
  <c r="H52" i="2"/>
  <c r="H50" i="2"/>
  <c r="H48" i="2"/>
  <c r="H46" i="2"/>
  <c r="H44" i="2"/>
  <c r="H42" i="2"/>
  <c r="H40" i="2"/>
  <c r="H38" i="2"/>
  <c r="H36" i="2"/>
  <c r="H34" i="2"/>
  <c r="H32" i="2"/>
  <c r="H30" i="2"/>
  <c r="H28" i="2"/>
  <c r="H26" i="2"/>
  <c r="H24" i="2"/>
  <c r="H22" i="2"/>
  <c r="H20" i="2"/>
  <c r="H18" i="2"/>
  <c r="H16" i="2"/>
  <c r="H14" i="2"/>
  <c r="H8" i="2"/>
  <c r="H6" i="2"/>
  <c r="H4" i="2"/>
  <c r="H50" i="4"/>
  <c r="H48" i="4"/>
  <c r="H46" i="4"/>
  <c r="H44" i="4"/>
  <c r="H42" i="4"/>
  <c r="H40" i="4"/>
  <c r="H38" i="4"/>
  <c r="H36" i="4"/>
  <c r="H34" i="4"/>
  <c r="H32" i="4"/>
  <c r="H30" i="4"/>
  <c r="H28" i="4"/>
  <c r="H26" i="4"/>
  <c r="H24" i="4"/>
  <c r="H22" i="4"/>
  <c r="H20" i="4"/>
  <c r="H18" i="4"/>
  <c r="H16" i="4"/>
  <c r="H14" i="4"/>
  <c r="H8" i="4"/>
  <c r="H6" i="4"/>
  <c r="H4" i="4"/>
  <c r="H6" i="1"/>
  <c r="H8" i="1"/>
  <c r="H10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H4" i="1"/>
  <c r="H52" i="1" l="1"/>
  <c r="H55" i="1" s="1"/>
  <c r="H54" i="5"/>
  <c r="H57" i="5" s="1"/>
  <c r="H54" i="2"/>
  <c r="H57" i="2" s="1"/>
  <c r="H52" i="4"/>
  <c r="H55" i="4" s="1"/>
  <c r="H59" i="2" l="1"/>
  <c r="H60" i="2"/>
  <c r="H58" i="4"/>
  <c r="H57" i="4"/>
  <c r="H59" i="5"/>
  <c r="H60" i="5"/>
  <c r="H57" i="1"/>
  <c r="H58" i="1"/>
  <c r="H61" i="2" l="1"/>
  <c r="C6" i="6" s="1"/>
  <c r="H59" i="4"/>
  <c r="H60" i="4" s="1"/>
  <c r="H61" i="4" s="1"/>
  <c r="H61" i="5"/>
  <c r="C4" i="6" s="1"/>
  <c r="H59" i="1"/>
  <c r="H60" i="1" s="1"/>
  <c r="H61" i="1" s="1"/>
  <c r="C16" i="6" l="1"/>
  <c r="D16" i="6" s="1"/>
  <c r="C14" i="6"/>
  <c r="D14" i="6" s="1"/>
  <c r="F6" i="6"/>
  <c r="G6" i="6" s="1"/>
  <c r="F4" i="6"/>
  <c r="G4" i="6" s="1"/>
  <c r="C5" i="6"/>
  <c r="H62" i="2"/>
  <c r="H63" i="2" s="1"/>
  <c r="D4" i="6"/>
  <c r="H62" i="5"/>
  <c r="H63" i="5" s="1"/>
  <c r="D6" i="6"/>
  <c r="C3" i="6"/>
  <c r="F16" i="6" l="1"/>
  <c r="G16" i="6" s="1"/>
  <c r="F14" i="6"/>
  <c r="G14" i="6" s="1"/>
  <c r="C15" i="6"/>
  <c r="D15" i="6" s="1"/>
  <c r="C13" i="6"/>
  <c r="F13" i="6" s="1"/>
  <c r="F15" i="6"/>
  <c r="G15" i="6" s="1"/>
  <c r="D5" i="6"/>
  <c r="F3" i="6"/>
  <c r="F5" i="6"/>
  <c r="G5" i="6" s="1"/>
  <c r="D3" i="6"/>
  <c r="D13" i="6" l="1"/>
  <c r="G13" i="6"/>
  <c r="G3" i="6"/>
</calcChain>
</file>

<file path=xl/sharedStrings.xml><?xml version="1.0" encoding="utf-8"?>
<sst xmlns="http://schemas.openxmlformats.org/spreadsheetml/2006/main" count="719" uniqueCount="135">
  <si>
    <r>
      <rPr>
        <b/>
        <i/>
        <sz val="10"/>
        <rFont val="Calibri"/>
        <family val="1"/>
      </rPr>
      <t>Codi</t>
    </r>
  </si>
  <si>
    <r>
      <rPr>
        <b/>
        <i/>
        <sz val="10"/>
        <rFont val="Calibri"/>
        <family val="1"/>
      </rPr>
      <t>Nat</t>
    </r>
  </si>
  <si>
    <r>
      <rPr>
        <b/>
        <i/>
        <sz val="10"/>
        <rFont val="Calibri"/>
        <family val="1"/>
      </rPr>
      <t>Ut</t>
    </r>
  </si>
  <si>
    <r>
      <rPr>
        <b/>
        <i/>
        <sz val="10"/>
        <rFont val="Calibri"/>
        <family val="1"/>
      </rPr>
      <t>Resum</t>
    </r>
  </si>
  <si>
    <r>
      <rPr>
        <b/>
        <i/>
        <sz val="10"/>
        <rFont val="Calibri"/>
        <family val="1"/>
      </rPr>
      <t>CanPres</t>
    </r>
  </si>
  <si>
    <r>
      <rPr>
        <b/>
        <i/>
        <sz val="10"/>
        <rFont val="Calibri"/>
        <family val="1"/>
      </rPr>
      <t>Pres</t>
    </r>
  </si>
  <si>
    <r>
      <rPr>
        <b/>
        <i/>
        <sz val="10"/>
        <rFont val="Calibri"/>
        <family val="1"/>
      </rPr>
      <t>ImpPres</t>
    </r>
  </si>
  <si>
    <r>
      <rPr>
        <b/>
        <sz val="10"/>
        <rFont val="Calibri"/>
        <family val="1"/>
      </rPr>
      <t>Capitulo</t>
    </r>
  </si>
  <si>
    <r>
      <rPr>
        <sz val="10"/>
        <rFont val="Calibri"/>
        <family val="1"/>
      </rPr>
      <t>01.01</t>
    </r>
  </si>
  <si>
    <r>
      <rPr>
        <sz val="10"/>
        <rFont val="Calibri"/>
        <family val="1"/>
      </rPr>
      <t>Partida</t>
    </r>
  </si>
  <si>
    <r>
      <rPr>
        <sz val="10"/>
        <rFont val="Calibri"/>
        <family val="1"/>
      </rPr>
      <t>u</t>
    </r>
  </si>
  <si>
    <r>
      <rPr>
        <sz val="10"/>
        <rFont val="Calibri"/>
        <family val="1"/>
      </rPr>
      <t>m2</t>
    </r>
  </si>
  <si>
    <r>
      <rPr>
        <sz val="10"/>
        <rFont val="Calibri"/>
        <family val="1"/>
      </rPr>
      <t>Pintat de paraments verticals</t>
    </r>
  </si>
  <si>
    <r>
      <rPr>
        <sz val="10"/>
        <rFont val="Calibri"/>
        <family val="1"/>
      </rPr>
      <t>Pintat de portes i component de fusta</t>
    </r>
  </si>
  <si>
    <r>
      <rPr>
        <sz val="10"/>
        <rFont val="Calibri"/>
        <family val="1"/>
      </rPr>
      <t>m</t>
    </r>
  </si>
  <si>
    <r>
      <rPr>
        <sz val="10"/>
        <rFont val="Calibri"/>
        <family val="1"/>
      </rPr>
      <t>Certificació punt d'informàtica</t>
    </r>
  </si>
  <si>
    <r>
      <rPr>
        <sz val="10"/>
        <rFont val="Calibri"/>
        <family val="1"/>
      </rPr>
      <t>Neteja final d'obra</t>
    </r>
  </si>
  <si>
    <r>
      <rPr>
        <b/>
        <sz val="10"/>
        <rFont val="Calibri"/>
        <family val="1"/>
      </rPr>
      <t>Total 37.02.01</t>
    </r>
  </si>
  <si>
    <r>
      <rPr>
        <b/>
        <sz val="10"/>
        <rFont val="Calibri"/>
        <family val="1"/>
      </rPr>
      <t>Total  P.E.C</t>
    </r>
  </si>
  <si>
    <r>
      <rPr>
        <b/>
        <sz val="10"/>
        <rFont val="Calibri"/>
        <family val="1"/>
      </rPr>
      <t>IVA 21%</t>
    </r>
  </si>
  <si>
    <r>
      <rPr>
        <b/>
        <sz val="10"/>
        <rFont val="Calibri"/>
        <family val="1"/>
      </rPr>
      <t>TOTAL AMB IVA</t>
    </r>
  </si>
  <si>
    <r>
      <rPr>
        <sz val="10"/>
        <rFont val="Calibri"/>
        <family val="1"/>
      </rPr>
      <t xml:space="preserve">Pintat de portes i parament horitzontal de fusta sota finestra, a l'esmalt sintètic, amb
</t>
    </r>
    <r>
      <rPr>
        <sz val="10"/>
        <rFont val="Calibri"/>
        <family val="1"/>
      </rPr>
      <t>una capa segelladora i dues d'acabat.</t>
    </r>
  </si>
  <si>
    <r>
      <rPr>
        <b/>
        <sz val="10"/>
        <rFont val="Calibri"/>
        <family val="1"/>
      </rPr>
      <t>total unitari</t>
    </r>
  </si>
  <si>
    <r>
      <rPr>
        <b/>
        <sz val="10"/>
        <rFont val="Calibri"/>
        <family val="1"/>
      </rPr>
      <t>Total 01</t>
    </r>
  </si>
  <si>
    <t>Pressa BARPA CAT6A STP 1.0</t>
  </si>
  <si>
    <t>Cablejat per internet de cables
BARPA CAT6A U/UTP - LSZH - 23 AWG - 0,565 mm</t>
  </si>
  <si>
    <t>Canal PVC de doble tapa UNEX 93 en U23X blanc</t>
  </si>
  <si>
    <t>Subministraments  i  instal·lació  de  cablejat
per internet de 6 cables</t>
  </si>
  <si>
    <t>Caixa   de   2   elements   Schuko,   muntada superficialment per integrar a canal.</t>
  </si>
  <si>
    <t>LED Pantalla ROBLAN LPT12030BF blanc</t>
  </si>
  <si>
    <t>Passa cables per a rac BARPA 1U PLASTIC de 5 anells de 19"</t>
  </si>
  <si>
    <t>Subministrament   i   col·locació   de   BARPA EMPTY PATCH PANEL 24P 1U</t>
  </si>
  <si>
    <t>Panell    integrat    fix,    equipat    amb    24 connectors  RJ45  compatibles amb  6 a 6A, U/UTP i STP,  per  a muntar sobre bastidor rack 19", d'1 unitat d'alçària, amb organitzador de cables, fixat mecànicament.</t>
  </si>
  <si>
    <t>Armari rac metàl·lic mural per a sistemes
de transmissió de veu, dades i imatge, amb bastidor   tipus   rack   19",   de   12   unitats d'altura,   de   600x600   mm   (amplària   x profunditat), porta de vidre de seguretat i
pany amb clau, fixat al parament.</t>
  </si>
  <si>
    <t>Retirada de paviment vinílic existent</t>
  </si>
  <si>
    <t>Retirada d'envà existent</t>
  </si>
  <si>
    <t>Partida</t>
  </si>
  <si>
    <t>Embellidor per a toma RJ45, muntada superficialment per integrar a canal.</t>
  </si>
  <si>
    <t>Suportació de llumeneres</t>
  </si>
  <si>
    <t>Suplement per a instal.lació de llums penjats del sostre mitjançant tirants d'acer.</t>
  </si>
  <si>
    <t>Ajudes a Electricitat, veu i dades</t>
  </si>
  <si>
    <t>Xapes d'acer en canvi de paviment</t>
  </si>
  <si>
    <t>u</t>
  </si>
  <si>
    <t>Treballs cartó-guix</t>
  </si>
  <si>
    <t>Treballs de reparació de cartó-guix.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</si>
  <si>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</si>
  <si>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</si>
  <si>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</si>
  <si>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</si>
  <si>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</si>
  <si>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</si>
  <si>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</si>
  <si>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</si>
  <si>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</si>
  <si>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t>01.11</t>
  </si>
  <si>
    <t>01.12</t>
  </si>
  <si>
    <t>01.13</t>
  </si>
  <si>
    <t>01.14</t>
  </si>
  <si>
    <t>01.15</t>
  </si>
  <si>
    <t>01.16</t>
  </si>
  <si>
    <t>01.17</t>
  </si>
  <si>
    <t>01.18</t>
  </si>
  <si>
    <t>01.19</t>
  </si>
  <si>
    <t>01.20</t>
  </si>
  <si>
    <t>Subministrament i instal.lació BARPA CAT6A STP 1.0</t>
  </si>
  <si>
    <t>01.21</t>
  </si>
  <si>
    <t>01.22</t>
  </si>
  <si>
    <t>01.23</t>
  </si>
  <si>
    <t>01.24</t>
  </si>
  <si>
    <r>
      <t>Mòdul 50m2</t>
    </r>
    <r>
      <rPr>
        <b/>
        <sz val="10"/>
        <rFont val="Calibri"/>
        <family val="2"/>
      </rPr>
      <t xml:space="preserve"> (alt)</t>
    </r>
  </si>
  <si>
    <t>Mòdul 25m2</t>
  </si>
  <si>
    <t>Total 37.02.01</t>
  </si>
  <si>
    <t>Endolls schuko SIMON K45 de superfície per integrar a canal</t>
  </si>
  <si>
    <t>Embellidor per a toma RJ45 de dades</t>
  </si>
  <si>
    <t>Mòdul 50m2 (baix)</t>
  </si>
  <si>
    <t>Neteja final d'obra realitzada  per empresa especialitzada  amb  productes  neutres  no
agressius.</t>
  </si>
  <si>
    <r>
      <rPr>
        <sz val="10"/>
        <rFont val="Calibri"/>
        <family val="1"/>
      </rPr>
      <t>Subministrament   i   col·locació   de   passa
cables negre per a armari rack 19".</t>
    </r>
  </si>
  <si>
    <t>Subministrament  i  col·locació  de  LED Pantalla 1200 x 300 mm 40W 220-240V 3800Lm 4000K blanc UGR&lt;19 connectat i funcionant.</t>
  </si>
  <si>
    <r>
      <rPr>
        <sz val="10"/>
        <rFont val="Calibri"/>
        <family val="2"/>
      </rPr>
      <t>Subministrament  i  col·locació  de  canal  de pvc  blanca  de  doble  tapa  fins  a  punts  de xarxa  indicats  en  plànol.  Ref  93074-2  de 150x50mm   amb   envà   separador.</t>
    </r>
    <r>
      <rPr>
        <sz val="10"/>
        <color rgb="FFC00000"/>
        <rFont val="Calibri"/>
        <family val="1"/>
      </rPr>
      <t xml:space="preserve">   </t>
    </r>
    <r>
      <rPr>
        <sz val="10"/>
        <rFont val="Calibri"/>
        <family val="2"/>
      </rPr>
      <t>Inclou accessoris de muntatge.</t>
    </r>
  </si>
  <si>
    <r>
      <rPr>
        <sz val="10"/>
        <rFont val="Calibri"/>
        <family val="2"/>
      </rPr>
      <t xml:space="preserve">Subministrament  i  col·locació  de  canal  de pvc  blanca  de  doble  tapa  fins  a  punts  de xarxa  indicats  en  plànol.  Ref  93074-2  de 150x50mm   amb   envà   separador. </t>
    </r>
    <r>
      <rPr>
        <sz val="10"/>
        <color rgb="FFC00000"/>
        <rFont val="Calibri"/>
        <family val="1"/>
      </rPr>
      <t xml:space="preserve">  </t>
    </r>
    <r>
      <rPr>
        <sz val="10"/>
        <rFont val="Calibri"/>
        <family val="2"/>
      </rPr>
      <t>Inclou accessoris de muntatge.</t>
    </r>
  </si>
  <si>
    <t>25m2 (baix)</t>
  </si>
  <si>
    <t>25m2 (alt)</t>
  </si>
  <si>
    <t>50m2 (alt)</t>
  </si>
  <si>
    <t>50m2 (baix)</t>
  </si>
  <si>
    <t>PEC</t>
  </si>
  <si>
    <t>IVA</t>
  </si>
  <si>
    <t>Unitats</t>
  </si>
  <si>
    <t>Preu (I.e)</t>
  </si>
  <si>
    <t>Neteja final d'obra realitzada  per empresa especialitzada  amb  productes  neutres  no agressius.</t>
  </si>
  <si>
    <t>13% D.G.</t>
  </si>
  <si>
    <t>6 % B.I.</t>
  </si>
  <si>
    <t>Retirada de paviment vinílic existent si s'escau</t>
  </si>
  <si>
    <t>Retirada d'envà existent, si s'escau.</t>
  </si>
  <si>
    <t>ml</t>
  </si>
  <si>
    <t>01.04.01</t>
  </si>
  <si>
    <t xml:space="preserve">Subministrament i col·locació de sòcol, en cas que fos necessari en alguna zona. El nou sòcol, serà igual a l’existent de PVC de 7cm d’alçada, en color gris. 
</t>
  </si>
  <si>
    <t>Retirada d'instal·lació elèctrica existent</t>
  </si>
  <si>
    <t>Retirada de canal, accessoris, lluminàries i cablejat a abocador autoritzat.</t>
  </si>
  <si>
    <t xml:space="preserve">Subministrament i col·locació de sòcol, de PVC de 7cm d’alçada, en color gris, igual a l’existent.
</t>
  </si>
  <si>
    <t>Pintat de paraments  verticals  fins  a forjat, amb  pintura  plàstica  amb  acabat  llis,  amb una capa segelladora i dues d'acabat.
Inclou mitjans auxiliars.</t>
  </si>
  <si>
    <t>Pintat de paraments  verticals  fins  a forjat, amb  pintura  plàstica  amb  acabat  llis,  amb una capa segelladora i dues d'acabat. Inclou mitjans auxiliars.</t>
  </si>
  <si>
    <t>Armari rack BARPA SERIES CRUX 1</t>
  </si>
  <si>
    <t>Subministrament   i   col·locació   de   panell d'endolls per a instal·lar en armari rack.</t>
  </si>
  <si>
    <t xml:space="preserve">Panell d'endolls schuko per a rack BARPA 19" </t>
  </si>
  <si>
    <t xml:space="preserve">Panell d'endolls schuko per a rack  BARPA 19" </t>
  </si>
  <si>
    <t>Cablejat elèctric noves línies, lliure d'halògens</t>
  </si>
  <si>
    <r>
      <t>Mòdul 25m2</t>
    </r>
    <r>
      <rPr>
        <b/>
        <sz val="10"/>
        <rFont val="Calibri"/>
        <family val="2"/>
      </rPr>
      <t xml:space="preserve"> (alt)</t>
    </r>
  </si>
  <si>
    <t>m2</t>
  </si>
  <si>
    <t>m</t>
  </si>
  <si>
    <t xml:space="preserve">Paviment vinílic model sèrie Flex Allura de la casa FORBO, en lames de 100x20 cm,  gruix de 5mm. Col·locat amb adhesiu/sold.en calent. Mateix color 61253FL5 que l'instal·lat a mòduls existents. Inclou pletina d'alumini de canvi de paviment (terratzo passadís i vinílic mòduls) de 30mm d'ample, encolada.
 </t>
  </si>
  <si>
    <r>
      <rPr>
        <sz val="10"/>
        <rFont val="Calibri"/>
        <family val="2"/>
      </rPr>
      <t>Subministrament i col·locació de paviment linolium marmoleum modular de FORBO, en lames de 100x25 cm,  2,5mm de gruix, t3573 trace of nature</t>
    </r>
    <r>
      <rPr>
        <sz val="10"/>
        <color rgb="FFFF0000"/>
        <rFont val="Calibri"/>
        <family val="2"/>
      </rPr>
      <t>.</t>
    </r>
  </si>
  <si>
    <t>60m2 (alt)</t>
  </si>
  <si>
    <t>Raspallat de porta fusta existent</t>
  </si>
  <si>
    <r>
      <rPr>
        <sz val="10"/>
        <rFont val="Calibri"/>
        <family val="1"/>
      </rPr>
      <t>Raspallat de porta fusta</t>
    </r>
    <r>
      <rPr>
        <sz val="10"/>
        <rFont val="Calibri"/>
        <family val="2"/>
      </rPr>
      <t xml:space="preserve"> existent</t>
    </r>
  </si>
  <si>
    <t>Modificació i allargament de cablejat de xarxa des del quadre actual al nou rack.</t>
  </si>
  <si>
    <t>Subministraments  i  instal·lació  de  cablejat per internet de 6 cables</t>
  </si>
  <si>
    <t>Armari rac metàl·lic mural per a sistemes
de transmissió de veu, dades i imatge, amb bastidor   tipus   rack   19",   de   12   unitats d'altura,   de   600x600   mm   (amplària   x profunditat), porta de vidre de seguretat i pany amb clau, fixat al parament.</t>
  </si>
  <si>
    <t>Subministrament  i  col·locació  de  canal  de pvc  blanca  de  doble  tapa  fins  a  punts  de xarxa  indicats  en  plànol.  Ref  93074-2  de 150x50mm   amb   envà   separador. Inclou accessoris de muntatge.</t>
  </si>
  <si>
    <t>Modificació i allargament de cablejat de xarxa</t>
  </si>
  <si>
    <t>01.18.01</t>
  </si>
  <si>
    <t>Pres</t>
  </si>
  <si>
    <t>Canal PVC de doble tapa UNEX 93 en U23X blanc.</t>
  </si>
  <si>
    <t>previsió 2024</t>
  </si>
  <si>
    <t>previsió 2025</t>
  </si>
  <si>
    <t>Subministraments    i    instal·lació    cablejat elèctric, lliure d'halògens,   de   les   noves   línies   en   canal   i connexionat   d'aquets   a   quadre   elèctric existent  aprofitant  les  proteccions  actuals d'acord amb reglament electrotècnic per a
baixa tensió.
*Amidament  per mòdul:
- 36 ml de cable 3x2,5
-62 ml de cablecillo unipolar
- 18 ml de tub rigid</t>
  </si>
  <si>
    <t>Subministraments    i    instal·lació    cablejat elèctric, lliure d'halògens,   de   les   noves   línies   en   canal   i connexionat   d'aquets   a   quadre   elèctric existent  aprofitant  les  proteccions  actuals d'acord amb reglament electrotècnic per a
baixa tensió.
*Amidament per mòdul:
- 36 ml de cable 3x2,5
-62 ml de cablecillo unipolar
- 18 ml de tub rigid</t>
  </si>
  <si>
    <t xml:space="preserve">Retirada de paviment vinílic existent i restes de cola. Inclou transport, neteja, retirada de residus a peu de càrrega i p.p de mitjans auxiliars. </t>
  </si>
  <si>
    <r>
      <t>Retirada d'envà de guix laminat existent. Inclou transport, neteja, retirada de
residus a peu de càrrega i p.p de mitjans auxiliars.</t>
    </r>
    <r>
      <rPr>
        <sz val="10"/>
        <color rgb="FFFF0000"/>
        <rFont val="Calibri"/>
        <family val="2"/>
      </rPr>
      <t xml:space="preserve"> </t>
    </r>
    <r>
      <rPr>
        <sz val="10"/>
        <rFont val="Calibri"/>
        <family val="2"/>
      </rPr>
      <t xml:space="preserve">Inclou sòcol. </t>
    </r>
    <r>
      <rPr>
        <sz val="10"/>
        <color rgb="FFFF0000"/>
        <rFont val="Calibri"/>
        <family val="2"/>
      </rPr>
      <t xml:space="preserve"> </t>
    </r>
  </si>
  <si>
    <t>Subministrament i col·locació de xapes d'acer en canvi de paviment, acabat mate de canvi de paviment (terratzo passadís i vinílic mòduls) de 30mm d'ample, encolada.</t>
  </si>
  <si>
    <t>Subministrament i col·locacióde xapes d'acer en canvi de paviment, acabat mate de canvi de paviment (terratzo passadís i vinílic mòduls) de 30mm d'ample, encolada.</t>
  </si>
  <si>
    <r>
      <rPr>
        <sz val="10"/>
        <rFont val="Calibri"/>
        <family val="1"/>
      </rPr>
      <t>Raspallat de porta fusta existent amb xapa metàl·lica  a la part inferior. Porta entre mòduls o en entrada per a
anivellar amb nou acabat de sòl.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*NOTA: Preu per unitat de porta.</t>
    </r>
  </si>
  <si>
    <r>
      <rPr>
        <sz val="10"/>
        <rFont val="Calibri"/>
        <family val="1"/>
      </rPr>
      <t>Raspallat de porta fusta existent amb xapa metàl·lica a la part inferior. Porta entre mòduls o en entrada per a
anivellar amb nou acabat de sòl.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*NOTA: Preu per unitat de porta.</t>
    </r>
  </si>
  <si>
    <t xml:space="preserve">Paviment vinílic model sèrie Flex Allura de la casa FORBO, en lames de 100x20 cm,  gruix de 5mm. Col·locat amb adhesiu/sold.en calent. Mateix color 61253FL5 que l'instal·lat a mòduls existents. Inclou platina d'alumini de canvi de paviment (terratzo passadís i vinílic mòduls) de 30mm d'ample, encolada.
 </t>
  </si>
  <si>
    <t>Retirada d'envà de guix laminat existent. Inclou transport, neteja, retirada de
residus a peu de càrrega i p.p de mitjans auxiliars. Mesurada la superfície
segons plànols. Inclou sòcol.</t>
  </si>
  <si>
    <t xml:space="preserve">Ajudes d'obra de paleta als industrials d'electricitat, veu i dades, fins i tot mà d'obra càrrega i descàrrega, materials, rebuts, obertura de buit per a localitzar cablejat existent, rematades i mitjans auxiliars per a treballs en altura.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</si>
</sst>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€"/>
    <numFmt numFmtId="165" formatCode="00"/>
  </numFmts>
  <fonts count="2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b/>
      <i/>
      <sz val="10"/>
      <name val="Calibri"/>
      <family val="2"/>
    </font>
    <font>
      <sz val="10"/>
      <name val="Calibri"/>
      <family val="1"/>
    </font>
    <font>
      <b/>
      <sz val="10"/>
      <name val="Calibri"/>
      <family val="1"/>
    </font>
    <font>
      <b/>
      <i/>
      <sz val="10"/>
      <name val="Calibri"/>
      <family val="1"/>
    </font>
    <font>
      <sz val="11"/>
      <color rgb="FFFF0000"/>
      <name val="Calibri"/>
      <family val="2"/>
      <scheme val="minor"/>
    </font>
    <font>
      <sz val="10"/>
      <color rgb="FFC00000"/>
      <name val="Calibri"/>
      <family val="2"/>
    </font>
    <font>
      <sz val="10"/>
      <color rgb="FFC00000"/>
      <name val="Calibri"/>
      <family val="1"/>
    </font>
    <font>
      <sz val="8"/>
      <name val="Calibri"/>
      <family val="2"/>
      <scheme val="minor"/>
    </font>
    <font>
      <sz val="11"/>
      <color theme="1"/>
      <name val="Calibri"/>
      <family val="1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sz val="10"/>
      <name val="Times New Roman"/>
      <family val="1"/>
    </font>
    <font>
      <sz val="10"/>
      <color rgb="FFFF0000"/>
      <name val="Calibri"/>
      <family val="2"/>
    </font>
    <font>
      <sz val="11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C0C0C0"/>
      </patternFill>
    </fill>
    <fill>
      <patternFill patternType="solid">
        <fgColor rgb="FFB4CADF"/>
      </patternFill>
    </fill>
  </fills>
  <borders count="5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80808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vertical="top" wrapText="1"/>
    </xf>
    <xf numFmtId="165" fontId="5" fillId="4" borderId="0" xfId="0" applyNumberFormat="1" applyFont="1" applyFill="1" applyAlignment="1">
      <alignment horizontal="left" vertical="top" shrinkToFit="1"/>
    </xf>
    <xf numFmtId="0" fontId="4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wrapText="1"/>
    </xf>
    <xf numFmtId="1" fontId="5" fillId="4" borderId="0" xfId="0" applyNumberFormat="1" applyFont="1" applyFill="1" applyAlignment="1">
      <alignment vertical="top" shrinkToFit="1"/>
    </xf>
    <xf numFmtId="4" fontId="5" fillId="4" borderId="0" xfId="0" applyNumberFormat="1" applyFont="1" applyFill="1" applyAlignment="1">
      <alignment horizontal="right" vertical="top" shrinkToFit="1"/>
    </xf>
    <xf numFmtId="4" fontId="5" fillId="4" borderId="0" xfId="0" applyNumberFormat="1" applyFont="1" applyFill="1" applyAlignment="1">
      <alignment vertical="top" shrinkToFi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right" vertical="top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1" fontId="3" fillId="0" borderId="0" xfId="0" applyNumberFormat="1" applyFont="1" applyAlignment="1">
      <alignment horizontal="right" vertical="top" shrinkToFit="1"/>
    </xf>
    <xf numFmtId="0" fontId="0" fillId="3" borderId="0" xfId="0" applyFill="1" applyAlignment="1">
      <alignment horizontal="left" wrapText="1"/>
    </xf>
    <xf numFmtId="0" fontId="4" fillId="0" borderId="0" xfId="0" applyFont="1" applyAlignment="1">
      <alignment vertical="top" wrapText="1"/>
    </xf>
    <xf numFmtId="164" fontId="5" fillId="0" borderId="0" xfId="0" applyNumberFormat="1" applyFont="1" applyAlignment="1">
      <alignment vertical="top" shrinkToFit="1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wrapText="1"/>
    </xf>
    <xf numFmtId="164" fontId="5" fillId="0" borderId="1" xfId="0" applyNumberFormat="1" applyFont="1" applyBorder="1" applyAlignment="1">
      <alignment vertical="top" shrinkToFi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4" fontId="5" fillId="0" borderId="0" xfId="0" applyNumberFormat="1" applyFont="1" applyAlignment="1">
      <alignment vertical="top" shrinkToFit="1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10" fillId="0" borderId="0" xfId="0" applyFont="1"/>
    <xf numFmtId="0" fontId="11" fillId="0" borderId="0" xfId="1" applyFont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7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 wrapText="1"/>
    </xf>
    <xf numFmtId="2" fontId="15" fillId="0" borderId="0" xfId="0" applyNumberFormat="1" applyFont="1" applyAlignment="1">
      <alignment horizontal="right" wrapText="1"/>
    </xf>
    <xf numFmtId="0" fontId="15" fillId="0" borderId="0" xfId="0" applyFont="1" applyAlignment="1">
      <alignment horizontal="right" wrapText="1"/>
    </xf>
    <xf numFmtId="4" fontId="18" fillId="0" borderId="0" xfId="0" applyNumberFormat="1" applyFont="1" applyAlignment="1">
      <alignment horizontal="right" shrinkToFit="1"/>
    </xf>
    <xf numFmtId="2" fontId="3" fillId="0" borderId="0" xfId="0" applyNumberFormat="1" applyFont="1" applyAlignment="1">
      <alignment shrinkToFit="1"/>
    </xf>
    <xf numFmtId="0" fontId="19" fillId="4" borderId="0" xfId="0" applyFont="1" applyFill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1" applyFont="1" applyAlignment="1">
      <alignment horizontal="left" vertical="top" wrapText="1"/>
    </xf>
    <xf numFmtId="0" fontId="21" fillId="0" borderId="0" xfId="1" applyFont="1" applyAlignment="1">
      <alignment vertical="top" wrapText="1"/>
    </xf>
    <xf numFmtId="0" fontId="7" fillId="0" borderId="0" xfId="1" applyFont="1" applyAlignment="1">
      <alignment vertical="top" wrapText="1"/>
    </xf>
    <xf numFmtId="0" fontId="22" fillId="0" borderId="0" xfId="1" applyFont="1" applyAlignment="1">
      <alignment vertical="top" wrapText="1"/>
    </xf>
    <xf numFmtId="0" fontId="21" fillId="0" borderId="0" xfId="0" applyFont="1" applyAlignment="1">
      <alignment vertical="top" wrapText="1"/>
    </xf>
    <xf numFmtId="4" fontId="0" fillId="0" borderId="0" xfId="0" applyNumberFormat="1"/>
    <xf numFmtId="0" fontId="24" fillId="0" borderId="0" xfId="0" applyFont="1"/>
    <xf numFmtId="0" fontId="19" fillId="0" borderId="0" xfId="0" applyFont="1" applyAlignment="1">
      <alignment vertical="top" wrapText="1"/>
    </xf>
    <xf numFmtId="0" fontId="2" fillId="0" borderId="0" xfId="1" applyFont="1" applyAlignment="1">
      <alignment horizontal="left" vertical="top" wrapText="1"/>
    </xf>
    <xf numFmtId="0" fontId="0" fillId="0" borderId="3" xfId="0" applyBorder="1" applyAlignment="1">
      <alignment horizontal="left" wrapText="1"/>
    </xf>
    <xf numFmtId="0" fontId="4" fillId="0" borderId="3" xfId="0" applyFont="1" applyBorder="1" applyAlignment="1">
      <alignment vertical="top" wrapText="1"/>
    </xf>
    <xf numFmtId="164" fontId="5" fillId="0" borderId="3" xfId="0" applyNumberFormat="1" applyFont="1" applyBorder="1" applyAlignment="1">
      <alignment vertical="top" shrinkToFit="1"/>
    </xf>
    <xf numFmtId="0" fontId="0" fillId="0" borderId="2" xfId="0" applyBorder="1"/>
    <xf numFmtId="3" fontId="0" fillId="0" borderId="0" xfId="0" applyNumberFormat="1"/>
    <xf numFmtId="0" fontId="23" fillId="0" borderId="0" xfId="1" applyFont="1" applyAlignment="1">
      <alignment horizontal="left" vertical="top" wrapText="1"/>
    </xf>
    <xf numFmtId="0" fontId="26" fillId="0" borderId="0" xfId="0" applyFont="1" applyAlignment="1">
      <alignment horizontal="left" vertical="center" wrapText="1"/>
    </xf>
    <xf numFmtId="2" fontId="20" fillId="0" borderId="0" xfId="0" applyNumberFormat="1" applyFont="1" applyAlignment="1">
      <alignment horizontal="right" wrapText="1"/>
    </xf>
    <xf numFmtId="0" fontId="26" fillId="0" borderId="0" xfId="0" applyFont="1" applyAlignment="1">
      <alignment horizontal="left" vertical="top" wrapText="1"/>
    </xf>
    <xf numFmtId="0" fontId="0" fillId="0" borderId="4" xfId="0" applyBorder="1" applyAlignment="1">
      <alignment horizontal="left" vertical="center" wrapText="1"/>
    </xf>
    <xf numFmtId="0" fontId="2" fillId="0" borderId="4" xfId="1" applyFont="1" applyBorder="1" applyAlignment="1">
      <alignment vertical="top" wrapText="1"/>
    </xf>
    <xf numFmtId="2" fontId="15" fillId="0" borderId="4" xfId="0" applyNumberFormat="1" applyFont="1" applyBorder="1" applyAlignment="1">
      <alignment horizontal="right" wrapText="1"/>
    </xf>
    <xf numFmtId="2" fontId="20" fillId="0" borderId="4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left" vertical="top" wrapText="1"/>
    </xf>
    <xf numFmtId="0" fontId="21" fillId="0" borderId="2" xfId="1" applyFont="1" applyBorder="1" applyAlignment="1">
      <alignment vertical="top" wrapText="1"/>
    </xf>
    <xf numFmtId="2" fontId="17" fillId="0" borderId="4" xfId="0" applyNumberFormat="1" applyFont="1" applyBorder="1" applyAlignment="1">
      <alignment horizontal="right" shrinkToFit="1"/>
    </xf>
    <xf numFmtId="0" fontId="0" fillId="0" borderId="4" xfId="0" applyBorder="1" applyAlignment="1">
      <alignment horizontal="left" wrapText="1"/>
    </xf>
    <xf numFmtId="0" fontId="21" fillId="0" borderId="4" xfId="1" applyFont="1" applyBorder="1" applyAlignment="1">
      <alignment vertical="top" wrapText="1"/>
    </xf>
    <xf numFmtId="0" fontId="0" fillId="0" borderId="4" xfId="0" applyBorder="1" applyAlignment="1">
      <alignment horizontal="left" vertical="top" wrapText="1"/>
    </xf>
    <xf numFmtId="0" fontId="7" fillId="0" borderId="2" xfId="1" applyFont="1" applyBorder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7" fillId="2" borderId="2" xfId="0" applyFont="1" applyFill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2" fontId="3" fillId="0" borderId="2" xfId="0" applyNumberFormat="1" applyFont="1" applyBorder="1" applyAlignment="1">
      <alignment shrinkToFit="1"/>
    </xf>
    <xf numFmtId="0" fontId="7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2" fontId="3" fillId="0" borderId="4" xfId="0" applyNumberFormat="1" applyFont="1" applyBorder="1" applyAlignment="1">
      <alignment shrinkToFit="1"/>
    </xf>
    <xf numFmtId="0" fontId="23" fillId="0" borderId="2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2" fontId="15" fillId="0" borderId="2" xfId="0" applyNumberFormat="1" applyFont="1" applyBorder="1" applyAlignment="1">
      <alignment horizontal="right" wrapText="1"/>
    </xf>
    <xf numFmtId="0" fontId="7" fillId="0" borderId="4" xfId="0" applyFont="1" applyBorder="1" applyAlignment="1">
      <alignment vertical="top" wrapText="1"/>
    </xf>
    <xf numFmtId="0" fontId="21" fillId="0" borderId="2" xfId="0" applyFont="1" applyBorder="1" applyAlignment="1">
      <alignment vertical="top" wrapText="1"/>
    </xf>
    <xf numFmtId="2" fontId="20" fillId="0" borderId="2" xfId="0" applyNumberFormat="1" applyFont="1" applyBorder="1" applyAlignment="1">
      <alignment horizontal="right" wrapText="1"/>
    </xf>
    <xf numFmtId="0" fontId="21" fillId="0" borderId="4" xfId="0" applyFont="1" applyBorder="1" applyAlignment="1">
      <alignment vertical="top" wrapText="1"/>
    </xf>
    <xf numFmtId="2" fontId="0" fillId="0" borderId="4" xfId="0" applyNumberForma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right" vertical="top" shrinkToFit="1"/>
    </xf>
    <xf numFmtId="0" fontId="7" fillId="0" borderId="4" xfId="0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11" fillId="0" borderId="4" xfId="1" applyFont="1" applyBorder="1" applyAlignment="1">
      <alignment horizontal="left" vertical="top" wrapText="1"/>
    </xf>
    <xf numFmtId="0" fontId="21" fillId="0" borderId="2" xfId="1" applyFont="1" applyBorder="1" applyAlignment="1">
      <alignment horizontal="left" vertical="top" wrapText="1"/>
    </xf>
    <xf numFmtId="0" fontId="21" fillId="0" borderId="4" xfId="1" applyFont="1" applyBorder="1" applyAlignment="1">
      <alignment horizontal="left" vertical="top" wrapText="1"/>
    </xf>
    <xf numFmtId="0" fontId="22" fillId="0" borderId="4" xfId="1" applyFont="1" applyBorder="1" applyAlignment="1">
      <alignment vertical="top" wrapText="1"/>
    </xf>
    <xf numFmtId="0" fontId="15" fillId="0" borderId="4" xfId="0" applyFont="1" applyBorder="1" applyAlignment="1">
      <alignment horizontal="right" wrapText="1"/>
    </xf>
    <xf numFmtId="0" fontId="20" fillId="0" borderId="4" xfId="0" applyFont="1" applyBorder="1" applyAlignment="1">
      <alignment horizontal="right" wrapText="1"/>
    </xf>
    <xf numFmtId="0" fontId="0" fillId="0" borderId="4" xfId="0" applyBorder="1" applyAlignment="1">
      <alignment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0" xfId="0" applyFont="1"/>
    <xf numFmtId="4" fontId="4" fillId="4" borderId="0" xfId="0" applyNumberFormat="1" applyFont="1" applyFill="1" applyAlignment="1">
      <alignment horizontal="right" vertical="top" shrinkToFit="1"/>
    </xf>
    <xf numFmtId="2" fontId="26" fillId="0" borderId="4" xfId="0" applyNumberFormat="1" applyFont="1" applyBorder="1" applyAlignment="1">
      <alignment vertical="center" wrapText="1"/>
    </xf>
    <xf numFmtId="0" fontId="26" fillId="0" borderId="0" xfId="0" applyFont="1" applyAlignment="1">
      <alignment wrapText="1"/>
    </xf>
    <xf numFmtId="4" fontId="4" fillId="0" borderId="0" xfId="0" applyNumberFormat="1" applyFont="1" applyAlignment="1">
      <alignment vertical="top" shrinkToFit="1"/>
    </xf>
    <xf numFmtId="0" fontId="26" fillId="3" borderId="0" xfId="0" applyFont="1" applyFill="1" applyAlignment="1">
      <alignment wrapText="1"/>
    </xf>
    <xf numFmtId="0" fontId="26" fillId="0" borderId="1" xfId="0" applyFont="1" applyBorder="1" applyAlignment="1">
      <alignment wrapText="1"/>
    </xf>
    <xf numFmtId="0" fontId="26" fillId="0" borderId="2" xfId="0" applyFont="1" applyBorder="1"/>
    <xf numFmtId="0" fontId="0" fillId="0" borderId="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left"/>
    </xf>
    <xf numFmtId="0" fontId="0" fillId="4" borderId="0" xfId="0" applyFill="1" applyAlignment="1">
      <alignment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wrapText="1"/>
    </xf>
    <xf numFmtId="0" fontId="26" fillId="0" borderId="0" xfId="0" applyFont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26" fillId="0" borderId="0" xfId="0" applyFont="1" applyAlignment="1">
      <alignment vertical="top" wrapText="1"/>
    </xf>
    <xf numFmtId="165" fontId="5" fillId="4" borderId="0" xfId="0" applyNumberFormat="1" applyFont="1" applyFill="1" applyAlignment="1">
      <alignment vertical="top" shrinkToFit="1"/>
    </xf>
    <xf numFmtId="0" fontId="2" fillId="2" borderId="2" xfId="0" applyFont="1" applyFill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0" fillId="0" borderId="3" xfId="0" applyBorder="1" applyAlignment="1">
      <alignment wrapText="1"/>
    </xf>
    <xf numFmtId="2" fontId="17" fillId="0" borderId="2" xfId="0" applyNumberFormat="1" applyFont="1" applyBorder="1" applyAlignment="1">
      <alignment horizontal="right" vertical="top" shrinkToFit="1"/>
    </xf>
    <xf numFmtId="2" fontId="20" fillId="0" borderId="2" xfId="0" applyNumberFormat="1" applyFont="1" applyBorder="1" applyAlignment="1">
      <alignment horizontal="right" vertical="top" shrinkToFit="1"/>
    </xf>
    <xf numFmtId="2" fontId="3" fillId="0" borderId="2" xfId="0" applyNumberFormat="1" applyFont="1" applyBorder="1" applyAlignment="1">
      <alignment vertical="top" shrinkToFit="1"/>
    </xf>
    <xf numFmtId="2" fontId="15" fillId="0" borderId="0" xfId="0" applyNumberFormat="1" applyFont="1" applyAlignment="1">
      <alignment horizontal="right" vertical="top" wrapText="1"/>
    </xf>
    <xf numFmtId="2" fontId="20" fillId="0" borderId="0" xfId="0" applyNumberFormat="1" applyFont="1" applyAlignment="1">
      <alignment horizontal="right" vertical="top" wrapText="1"/>
    </xf>
    <xf numFmtId="2" fontId="3" fillId="0" borderId="0" xfId="0" applyNumberFormat="1" applyFont="1" applyAlignment="1">
      <alignment vertical="top" shrinkToFit="1"/>
    </xf>
    <xf numFmtId="2" fontId="15" fillId="0" borderId="2" xfId="0" applyNumberFormat="1" applyFont="1" applyBorder="1" applyAlignment="1">
      <alignment horizontal="right" vertical="top"/>
    </xf>
    <xf numFmtId="2" fontId="20" fillId="0" borderId="2" xfId="0" applyNumberFormat="1" applyFont="1" applyBorder="1" applyAlignment="1">
      <alignment horizontal="right" vertical="top"/>
    </xf>
    <xf numFmtId="2" fontId="15" fillId="0" borderId="4" xfId="0" applyNumberFormat="1" applyFont="1" applyBorder="1" applyAlignment="1">
      <alignment horizontal="right" vertical="top"/>
    </xf>
    <xf numFmtId="2" fontId="20" fillId="0" borderId="4" xfId="0" applyNumberFormat="1" applyFont="1" applyBorder="1" applyAlignment="1">
      <alignment horizontal="right" vertical="top"/>
    </xf>
    <xf numFmtId="2" fontId="3" fillId="0" borderId="4" xfId="0" applyNumberFormat="1" applyFont="1" applyBorder="1" applyAlignment="1">
      <alignment vertical="top" shrinkToFit="1"/>
    </xf>
    <xf numFmtId="2" fontId="15" fillId="0" borderId="0" xfId="0" applyNumberFormat="1" applyFont="1" applyAlignment="1">
      <alignment horizontal="right" vertical="top"/>
    </xf>
    <xf numFmtId="2" fontId="20" fillId="0" borderId="0" xfId="0" applyNumberFormat="1" applyFont="1" applyAlignment="1">
      <alignment horizontal="right" vertical="top"/>
    </xf>
    <xf numFmtId="2" fontId="15" fillId="0" borderId="4" xfId="0" applyNumberFormat="1" applyFont="1" applyBorder="1" applyAlignment="1">
      <alignment horizontal="right" vertical="top" wrapText="1"/>
    </xf>
    <xf numFmtId="2" fontId="20" fillId="0" borderId="4" xfId="0" applyNumberFormat="1" applyFont="1" applyBorder="1" applyAlignment="1">
      <alignment horizontal="right" vertical="top" wrapText="1"/>
    </xf>
    <xf numFmtId="2" fontId="17" fillId="0" borderId="0" xfId="0" applyNumberFormat="1" applyFont="1" applyAlignment="1">
      <alignment horizontal="right" vertical="top" shrinkToFit="1"/>
    </xf>
    <xf numFmtId="2" fontId="15" fillId="0" borderId="2" xfId="0" applyNumberFormat="1" applyFont="1" applyBorder="1" applyAlignment="1">
      <alignment horizontal="right" vertical="top" shrinkToFit="1"/>
    </xf>
    <xf numFmtId="2" fontId="20" fillId="0" borderId="0" xfId="0" applyNumberFormat="1" applyFont="1" applyAlignment="1">
      <alignment horizontal="right" vertical="top" shrinkToFit="1"/>
    </xf>
    <xf numFmtId="2" fontId="16" fillId="0" borderId="4" xfId="0" applyNumberFormat="1" applyFont="1" applyBorder="1" applyAlignment="1">
      <alignment horizontal="right" vertical="top" wrapText="1"/>
    </xf>
    <xf numFmtId="2" fontId="17" fillId="0" borderId="4" xfId="0" applyNumberFormat="1" applyFont="1" applyBorder="1" applyAlignment="1">
      <alignment horizontal="right" vertical="top" shrinkToFit="1"/>
    </xf>
    <xf numFmtId="2" fontId="20" fillId="0" borderId="4" xfId="0" applyNumberFormat="1" applyFont="1" applyBorder="1" applyAlignment="1">
      <alignment horizontal="right" vertical="top" shrinkToFit="1"/>
    </xf>
    <xf numFmtId="2" fontId="15" fillId="0" borderId="2" xfId="0" applyNumberFormat="1" applyFont="1" applyBorder="1" applyAlignment="1">
      <alignment horizontal="right" vertical="top" wrapText="1"/>
    </xf>
    <xf numFmtId="2" fontId="20" fillId="0" borderId="2" xfId="0" applyNumberFormat="1" applyFont="1" applyBorder="1" applyAlignment="1">
      <alignment horizontal="right" vertical="top" wrapText="1"/>
    </xf>
    <xf numFmtId="2" fontId="15" fillId="0" borderId="0" xfId="0" applyNumberFormat="1" applyFont="1" applyAlignment="1">
      <alignment horizontal="right" vertical="top" shrinkToFit="1"/>
    </xf>
    <xf numFmtId="2" fontId="16" fillId="0" borderId="0" xfId="0" applyNumberFormat="1" applyFont="1" applyAlignment="1">
      <alignment horizontal="right" vertical="top" wrapText="1"/>
    </xf>
    <xf numFmtId="0" fontId="10" fillId="0" borderId="0" xfId="0" applyFont="1" applyAlignment="1">
      <alignment horizontal="right"/>
    </xf>
    <xf numFmtId="4" fontId="10" fillId="0" borderId="0" xfId="0" applyNumberFormat="1" applyFont="1"/>
    <xf numFmtId="2" fontId="25" fillId="0" borderId="0" xfId="0" applyNumberFormat="1" applyFont="1" applyAlignment="1">
      <alignment horizontal="right" vertical="top" shrinkToFit="1"/>
    </xf>
  </cellXfs>
  <cellStyles count="2">
    <cellStyle name="Normal" xfId="0" builtinId="0"/>
    <cellStyle name="Normal 2" xfId="1" xr:uid="{3856102E-7A4E-4BF5-BE47-793E816E1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01F57-875F-427B-BFC9-2EFD957F98A3}">
  <dimension ref="A1:P26"/>
  <sheetViews>
    <sheetView tabSelected="1" zoomScale="98" zoomScaleNormal="98" workbookViewId="0">
      <selection activeCell="N11" sqref="N11"/>
    </sheetView>
  </sheetViews>
  <sheetFormatPr defaultRowHeight="15" x14ac:dyDescent="0.25"/>
  <cols>
    <col min="2" max="2" width="11.5703125" customWidth="1"/>
    <col min="3" max="3" width="11.28515625" customWidth="1"/>
    <col min="4" max="4" width="10.7109375" customWidth="1"/>
    <col min="5" max="5" width="21.85546875" customWidth="1"/>
    <col min="6" max="6" width="12" customWidth="1"/>
    <col min="7" max="7" width="11.42578125" customWidth="1"/>
    <col min="8" max="8" width="10" customWidth="1"/>
    <col min="11" max="11" width="13" customWidth="1"/>
    <col min="14" max="14" width="26.7109375" customWidth="1"/>
    <col min="16" max="16" width="17.7109375" customWidth="1"/>
    <col min="17" max="17" width="13.140625" customWidth="1"/>
  </cols>
  <sheetData>
    <row r="1" spans="1:16" x14ac:dyDescent="0.25">
      <c r="A1" t="s">
        <v>122</v>
      </c>
      <c r="K1" s="29"/>
      <c r="L1" s="29"/>
      <c r="M1" s="29"/>
      <c r="N1" s="29"/>
      <c r="O1" s="29"/>
      <c r="P1" s="29"/>
    </row>
    <row r="2" spans="1:16" x14ac:dyDescent="0.25">
      <c r="C2" t="s">
        <v>84</v>
      </c>
      <c r="D2" t="s">
        <v>85</v>
      </c>
      <c r="E2" t="s">
        <v>86</v>
      </c>
      <c r="F2" t="s">
        <v>87</v>
      </c>
      <c r="G2" t="s">
        <v>85</v>
      </c>
      <c r="I2" s="153"/>
      <c r="K2" s="29"/>
      <c r="L2" s="153"/>
      <c r="M2" s="153"/>
      <c r="N2" s="153"/>
      <c r="O2" s="29"/>
      <c r="P2" s="153"/>
    </row>
    <row r="3" spans="1:16" x14ac:dyDescent="0.25">
      <c r="B3" t="s">
        <v>80</v>
      </c>
      <c r="C3" s="48">
        <f>'25m2(baix)'!H59</f>
        <v>0</v>
      </c>
      <c r="D3" s="48">
        <f>C3*1.21</f>
        <v>0</v>
      </c>
      <c r="E3" s="48">
        <v>10</v>
      </c>
      <c r="F3" s="48">
        <f>C3*E3</f>
        <v>0</v>
      </c>
      <c r="G3" s="48">
        <f t="shared" ref="G3:G7" si="0">F3*1.21</f>
        <v>0</v>
      </c>
      <c r="I3" s="29"/>
      <c r="K3" s="154"/>
      <c r="L3" s="29"/>
      <c r="M3" s="154"/>
      <c r="N3" s="154"/>
      <c r="O3" s="29"/>
    </row>
    <row r="4" spans="1:16" x14ac:dyDescent="0.25">
      <c r="B4" t="s">
        <v>81</v>
      </c>
      <c r="C4" s="48">
        <f>'25m2 (alt)'!H61</f>
        <v>0</v>
      </c>
      <c r="D4" s="48">
        <f t="shared" ref="D4:D7" si="1">C4*1.21</f>
        <v>0</v>
      </c>
      <c r="E4" s="48">
        <v>6</v>
      </c>
      <c r="F4" s="48">
        <f t="shared" ref="F4:F7" si="2">C4*E4</f>
        <v>0</v>
      </c>
      <c r="G4" s="48">
        <f t="shared" si="0"/>
        <v>0</v>
      </c>
      <c r="I4" s="29"/>
      <c r="K4" s="154"/>
      <c r="L4" s="29"/>
      <c r="M4" s="154"/>
      <c r="N4" s="154"/>
      <c r="O4" s="29"/>
    </row>
    <row r="5" spans="1:16" x14ac:dyDescent="0.25">
      <c r="B5" t="s">
        <v>83</v>
      </c>
      <c r="C5" s="48">
        <f>'50m2 (baix)'!H59</f>
        <v>0</v>
      </c>
      <c r="D5" s="48">
        <f t="shared" si="1"/>
        <v>0</v>
      </c>
      <c r="E5" s="48">
        <v>0</v>
      </c>
      <c r="F5" s="48">
        <f t="shared" si="2"/>
        <v>0</v>
      </c>
      <c r="G5" s="48">
        <f t="shared" si="0"/>
        <v>0</v>
      </c>
      <c r="I5" s="29"/>
      <c r="K5" s="154"/>
      <c r="L5" s="29"/>
      <c r="M5" s="154"/>
      <c r="N5" s="154"/>
      <c r="O5" s="29"/>
    </row>
    <row r="6" spans="1:16" x14ac:dyDescent="0.25">
      <c r="B6" t="s">
        <v>82</v>
      </c>
      <c r="C6" s="48">
        <f>'50m2 (alt)'!H61</f>
        <v>0</v>
      </c>
      <c r="D6" s="48">
        <f t="shared" si="1"/>
        <v>0</v>
      </c>
      <c r="E6" s="48">
        <v>6</v>
      </c>
      <c r="F6" s="48">
        <f t="shared" si="2"/>
        <v>0</v>
      </c>
      <c r="G6" s="48">
        <f t="shared" si="0"/>
        <v>0</v>
      </c>
      <c r="I6" s="29"/>
      <c r="K6" s="154"/>
      <c r="L6" s="29"/>
      <c r="M6" s="154"/>
      <c r="N6" s="154"/>
      <c r="O6" s="29"/>
    </row>
    <row r="7" spans="1:16" x14ac:dyDescent="0.25">
      <c r="B7" t="s">
        <v>111</v>
      </c>
      <c r="C7" s="48">
        <f>'60m2 (alt)'!H61</f>
        <v>0</v>
      </c>
      <c r="D7" s="48">
        <f t="shared" si="1"/>
        <v>0</v>
      </c>
      <c r="E7" s="48">
        <v>3</v>
      </c>
      <c r="F7" s="48">
        <f t="shared" si="2"/>
        <v>0</v>
      </c>
      <c r="G7" s="48">
        <f t="shared" si="0"/>
        <v>0</v>
      </c>
      <c r="I7" s="29"/>
      <c r="K7" s="154"/>
      <c r="L7" s="29"/>
      <c r="M7" s="154"/>
      <c r="N7" s="154"/>
      <c r="O7" s="29"/>
    </row>
    <row r="8" spans="1:16" x14ac:dyDescent="0.25">
      <c r="F8" s="48"/>
      <c r="G8" s="48"/>
      <c r="I8" s="29"/>
      <c r="M8" s="48"/>
      <c r="N8" s="154"/>
    </row>
    <row r="9" spans="1:16" x14ac:dyDescent="0.25">
      <c r="C9" s="48"/>
      <c r="D9" s="48"/>
      <c r="F9" s="48"/>
      <c r="G9" s="48"/>
      <c r="K9" s="48"/>
      <c r="L9" s="48"/>
      <c r="M9" s="48"/>
      <c r="N9" s="48"/>
    </row>
    <row r="10" spans="1:16" x14ac:dyDescent="0.25">
      <c r="F10" s="48"/>
      <c r="G10" s="48"/>
      <c r="M10" s="48"/>
      <c r="N10" s="154"/>
    </row>
    <row r="11" spans="1:16" x14ac:dyDescent="0.25">
      <c r="A11" t="s">
        <v>123</v>
      </c>
      <c r="M11" s="48"/>
      <c r="N11" s="154"/>
    </row>
    <row r="12" spans="1:16" x14ac:dyDescent="0.25">
      <c r="C12" t="s">
        <v>84</v>
      </c>
      <c r="D12" t="s">
        <v>85</v>
      </c>
      <c r="E12" t="s">
        <v>86</v>
      </c>
      <c r="F12" t="s">
        <v>87</v>
      </c>
      <c r="G12" t="s">
        <v>85</v>
      </c>
      <c r="M12" s="48"/>
      <c r="N12" s="154"/>
    </row>
    <row r="13" spans="1:16" x14ac:dyDescent="0.25">
      <c r="B13" t="s">
        <v>80</v>
      </c>
      <c r="C13" s="48">
        <f>C3</f>
        <v>0</v>
      </c>
      <c r="D13" s="48">
        <f>C13*1.21</f>
        <v>0</v>
      </c>
      <c r="E13" s="48">
        <v>12</v>
      </c>
      <c r="F13" s="48">
        <f>C13*E13</f>
        <v>0</v>
      </c>
      <c r="G13" s="48">
        <f t="shared" ref="G13:G17" si="3">F13*1.21</f>
        <v>0</v>
      </c>
      <c r="M13" s="48"/>
      <c r="N13" s="154"/>
    </row>
    <row r="14" spans="1:16" x14ac:dyDescent="0.25">
      <c r="B14" t="s">
        <v>81</v>
      </c>
      <c r="C14" s="48">
        <f>C4</f>
        <v>0</v>
      </c>
      <c r="D14" s="48">
        <f t="shared" ref="D14:D17" si="4">C14*1.21</f>
        <v>0</v>
      </c>
      <c r="E14" s="48">
        <v>0</v>
      </c>
      <c r="F14" s="48">
        <f t="shared" ref="F14:F17" si="5">C14*E14</f>
        <v>0</v>
      </c>
      <c r="G14" s="48">
        <f t="shared" si="3"/>
        <v>0</v>
      </c>
      <c r="M14" s="48"/>
      <c r="N14" s="154"/>
    </row>
    <row r="15" spans="1:16" x14ac:dyDescent="0.25">
      <c r="B15" t="s">
        <v>83</v>
      </c>
      <c r="C15" s="48">
        <f>C5</f>
        <v>0</v>
      </c>
      <c r="D15" s="48">
        <f t="shared" si="4"/>
        <v>0</v>
      </c>
      <c r="E15" s="48">
        <v>0</v>
      </c>
      <c r="F15" s="48">
        <f t="shared" si="5"/>
        <v>0</v>
      </c>
      <c r="G15" s="48">
        <f t="shared" si="3"/>
        <v>0</v>
      </c>
      <c r="M15" s="48"/>
      <c r="N15" s="154"/>
    </row>
    <row r="16" spans="1:16" x14ac:dyDescent="0.25">
      <c r="B16" t="s">
        <v>82</v>
      </c>
      <c r="C16" s="48">
        <f>C6</f>
        <v>0</v>
      </c>
      <c r="D16" s="48">
        <f t="shared" si="4"/>
        <v>0</v>
      </c>
      <c r="E16" s="48">
        <v>3</v>
      </c>
      <c r="F16" s="48">
        <f t="shared" si="5"/>
        <v>0</v>
      </c>
      <c r="G16" s="48">
        <f t="shared" si="3"/>
        <v>0</v>
      </c>
      <c r="M16" s="48"/>
      <c r="N16" s="154"/>
    </row>
    <row r="17" spans="2:14" x14ac:dyDescent="0.25">
      <c r="B17" t="s">
        <v>111</v>
      </c>
      <c r="C17" s="48">
        <f>C7</f>
        <v>0</v>
      </c>
      <c r="D17" s="48">
        <f t="shared" si="4"/>
        <v>0</v>
      </c>
      <c r="E17" s="48">
        <v>2</v>
      </c>
      <c r="F17" s="48">
        <f t="shared" si="5"/>
        <v>0</v>
      </c>
      <c r="G17" s="48">
        <f t="shared" si="3"/>
        <v>0</v>
      </c>
      <c r="M17" s="48"/>
      <c r="N17" s="154"/>
    </row>
    <row r="18" spans="2:14" x14ac:dyDescent="0.25">
      <c r="F18" s="48"/>
      <c r="G18" s="48"/>
      <c r="M18" s="48"/>
      <c r="N18" s="154"/>
    </row>
    <row r="19" spans="2:14" x14ac:dyDescent="0.25">
      <c r="F19" s="48"/>
      <c r="G19" s="48"/>
      <c r="M19" s="48"/>
      <c r="N19" s="154"/>
    </row>
    <row r="20" spans="2:14" x14ac:dyDescent="0.25">
      <c r="F20" s="48"/>
      <c r="G20" s="48"/>
      <c r="M20" s="48"/>
      <c r="N20" s="154"/>
    </row>
    <row r="21" spans="2:14" x14ac:dyDescent="0.25">
      <c r="F21" s="48"/>
      <c r="G21" s="48"/>
      <c r="M21" s="48"/>
      <c r="N21" s="154"/>
    </row>
    <row r="22" spans="2:14" x14ac:dyDescent="0.25">
      <c r="F22" s="48"/>
      <c r="G22" s="48"/>
      <c r="M22" s="48"/>
      <c r="N22" s="154"/>
    </row>
    <row r="23" spans="2:14" x14ac:dyDescent="0.25">
      <c r="F23" s="48"/>
      <c r="G23" s="48"/>
      <c r="M23" s="48"/>
      <c r="N23" s="154"/>
    </row>
    <row r="26" spans="2:14" x14ac:dyDescent="0.25">
      <c r="C26" s="5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5B35-27C5-42DD-95A6-1618F51FC031}">
  <dimension ref="B1:M62"/>
  <sheetViews>
    <sheetView zoomScale="112" zoomScaleNormal="112" workbookViewId="0">
      <selection activeCell="G4" sqref="G4:G51"/>
    </sheetView>
  </sheetViews>
  <sheetFormatPr defaultRowHeight="15" x14ac:dyDescent="0.25"/>
  <cols>
    <col min="2" max="2" width="8" customWidth="1"/>
    <col min="3" max="3" width="9.28515625" customWidth="1"/>
    <col min="4" max="4" width="4.5703125" bestFit="1" customWidth="1"/>
    <col min="5" max="5" width="34.85546875" customWidth="1"/>
    <col min="7" max="7" width="9.140625" style="105"/>
    <col min="10" max="10" width="60.140625" customWidth="1"/>
  </cols>
  <sheetData>
    <row r="1" spans="2:13" x14ac:dyDescent="0.25">
      <c r="K1" s="49"/>
    </row>
    <row r="2" spans="2:13" x14ac:dyDescent="0.25">
      <c r="B2" s="2" t="s">
        <v>0</v>
      </c>
      <c r="C2" s="1" t="s">
        <v>1</v>
      </c>
      <c r="D2" s="1" t="s">
        <v>2</v>
      </c>
      <c r="E2" s="1" t="s">
        <v>3</v>
      </c>
      <c r="F2" s="2" t="s">
        <v>4</v>
      </c>
      <c r="G2" s="1" t="s">
        <v>120</v>
      </c>
      <c r="H2" s="1" t="s">
        <v>6</v>
      </c>
      <c r="K2" s="29"/>
    </row>
    <row r="3" spans="2:13" x14ac:dyDescent="0.25">
      <c r="B3" s="123">
        <v>1</v>
      </c>
      <c r="C3" s="4" t="s">
        <v>7</v>
      </c>
      <c r="D3" s="5"/>
      <c r="E3" s="31" t="s">
        <v>70</v>
      </c>
      <c r="F3" s="6"/>
      <c r="G3" s="106"/>
      <c r="H3" s="8"/>
    </row>
    <row r="4" spans="2:13" x14ac:dyDescent="0.25">
      <c r="B4" s="124" t="s">
        <v>8</v>
      </c>
      <c r="C4" s="65" t="s">
        <v>9</v>
      </c>
      <c r="D4" s="85" t="s">
        <v>10</v>
      </c>
      <c r="E4" s="65" t="s">
        <v>96</v>
      </c>
      <c r="F4" s="128">
        <v>1</v>
      </c>
      <c r="G4" s="129"/>
      <c r="H4" s="130">
        <f>F4*G4</f>
        <v>0</v>
      </c>
    </row>
    <row r="5" spans="2:13" ht="28.5" customHeight="1" x14ac:dyDescent="0.25">
      <c r="B5" s="13"/>
      <c r="C5" s="12"/>
      <c r="D5" s="13"/>
      <c r="E5" s="27" t="s">
        <v>97</v>
      </c>
      <c r="F5" s="131"/>
      <c r="G5" s="132"/>
      <c r="H5" s="133"/>
    </row>
    <row r="6" spans="2:13" ht="25.5" x14ac:dyDescent="0.25">
      <c r="B6" s="125" t="s">
        <v>45</v>
      </c>
      <c r="C6" s="77" t="s">
        <v>36</v>
      </c>
      <c r="D6" s="85" t="s">
        <v>11</v>
      </c>
      <c r="E6" s="65" t="s">
        <v>91</v>
      </c>
      <c r="F6" s="134">
        <v>25</v>
      </c>
      <c r="G6" s="135"/>
      <c r="H6" s="130">
        <f t="shared" ref="H6:H50" si="0">F6*G6</f>
        <v>0</v>
      </c>
    </row>
    <row r="7" spans="2:13" ht="51" x14ac:dyDescent="0.25">
      <c r="B7" s="103"/>
      <c r="C7" s="61"/>
      <c r="D7" s="103"/>
      <c r="E7" s="78" t="s">
        <v>126</v>
      </c>
      <c r="F7" s="136"/>
      <c r="G7" s="137"/>
      <c r="H7" s="138"/>
    </row>
    <row r="8" spans="2:13" ht="18" customHeight="1" x14ac:dyDescent="0.25">
      <c r="B8" s="126" t="s">
        <v>46</v>
      </c>
      <c r="C8" s="10" t="s">
        <v>9</v>
      </c>
      <c r="D8" s="26" t="s">
        <v>11</v>
      </c>
      <c r="E8" s="10" t="s">
        <v>92</v>
      </c>
      <c r="F8" s="139">
        <v>9.9</v>
      </c>
      <c r="G8" s="140"/>
      <c r="H8" s="133">
        <f t="shared" si="0"/>
        <v>0</v>
      </c>
    </row>
    <row r="9" spans="2:13" ht="51.75" customHeight="1" x14ac:dyDescent="0.25">
      <c r="B9" s="13"/>
      <c r="C9" s="12"/>
      <c r="D9" s="13"/>
      <c r="E9" s="10" t="s">
        <v>127</v>
      </c>
      <c r="F9" s="131"/>
      <c r="G9" s="132"/>
      <c r="H9" s="133"/>
    </row>
    <row r="10" spans="2:13" ht="52.5" customHeight="1" x14ac:dyDescent="0.25">
      <c r="B10" s="125" t="s">
        <v>47</v>
      </c>
      <c r="C10" s="65" t="s">
        <v>9</v>
      </c>
      <c r="D10" s="85" t="s">
        <v>11</v>
      </c>
      <c r="E10" s="80" t="s">
        <v>110</v>
      </c>
      <c r="F10" s="128">
        <v>25</v>
      </c>
      <c r="G10" s="129"/>
      <c r="H10" s="130">
        <f t="shared" si="0"/>
        <v>0</v>
      </c>
      <c r="J10" s="29"/>
    </row>
    <row r="11" spans="2:13" ht="104.25" customHeight="1" x14ac:dyDescent="0.25">
      <c r="B11" s="113"/>
      <c r="C11" s="70"/>
      <c r="D11" s="113"/>
      <c r="E11" s="81" t="s">
        <v>109</v>
      </c>
      <c r="F11" s="141"/>
      <c r="G11" s="142"/>
      <c r="H11" s="138"/>
      <c r="J11" s="57"/>
      <c r="M11" s="24"/>
    </row>
    <row r="12" spans="2:13" ht="40.5" customHeight="1" x14ac:dyDescent="0.25">
      <c r="B12" s="126" t="s">
        <v>94</v>
      </c>
      <c r="C12" s="10" t="s">
        <v>9</v>
      </c>
      <c r="D12" s="114" t="s">
        <v>93</v>
      </c>
      <c r="E12" s="51" t="s">
        <v>98</v>
      </c>
      <c r="F12" s="143">
        <v>1</v>
      </c>
      <c r="G12" s="132"/>
      <c r="H12" s="133">
        <f t="shared" si="0"/>
        <v>0</v>
      </c>
      <c r="J12" s="29"/>
      <c r="M12" s="24"/>
    </row>
    <row r="13" spans="2:13" ht="53.25" customHeight="1" x14ac:dyDescent="0.25">
      <c r="B13" s="114"/>
      <c r="C13" s="10"/>
      <c r="D13" s="114"/>
      <c r="E13" s="51" t="s">
        <v>95</v>
      </c>
      <c r="F13" s="131"/>
      <c r="G13" s="132"/>
      <c r="H13" s="133"/>
      <c r="M13" s="24"/>
    </row>
    <row r="14" spans="2:13" ht="18.75" customHeight="1" x14ac:dyDescent="0.25">
      <c r="B14" s="125" t="s">
        <v>48</v>
      </c>
      <c r="C14" s="65" t="s">
        <v>9</v>
      </c>
      <c r="D14" s="85" t="s">
        <v>10</v>
      </c>
      <c r="E14" s="77" t="s">
        <v>113</v>
      </c>
      <c r="F14" s="144">
        <v>3</v>
      </c>
      <c r="G14" s="129"/>
      <c r="H14" s="130">
        <f t="shared" si="0"/>
        <v>0</v>
      </c>
      <c r="J14" s="29"/>
    </row>
    <row r="15" spans="2:13" ht="69" customHeight="1" x14ac:dyDescent="0.25">
      <c r="B15" s="103"/>
      <c r="C15" s="61"/>
      <c r="D15" s="103"/>
      <c r="E15" s="82" t="s">
        <v>130</v>
      </c>
      <c r="F15" s="141"/>
      <c r="G15" s="142"/>
      <c r="H15" s="138"/>
    </row>
    <row r="16" spans="2:13" ht="13.5" customHeight="1" x14ac:dyDescent="0.25">
      <c r="B16" s="126" t="s">
        <v>49</v>
      </c>
      <c r="C16" s="10" t="s">
        <v>9</v>
      </c>
      <c r="D16" s="26" t="s">
        <v>10</v>
      </c>
      <c r="E16" s="10" t="s">
        <v>12</v>
      </c>
      <c r="F16" s="143">
        <v>1</v>
      </c>
      <c r="G16" s="145"/>
      <c r="H16" s="133">
        <f t="shared" si="0"/>
        <v>0</v>
      </c>
    </row>
    <row r="17" spans="2:11" ht="53.25" customHeight="1" x14ac:dyDescent="0.25">
      <c r="B17" s="13"/>
      <c r="C17" s="12"/>
      <c r="D17" s="13"/>
      <c r="E17" s="27" t="s">
        <v>99</v>
      </c>
      <c r="F17" s="131"/>
      <c r="G17" s="132"/>
      <c r="H17" s="133"/>
    </row>
    <row r="18" spans="2:11" ht="14.25" customHeight="1" x14ac:dyDescent="0.25">
      <c r="B18" s="125" t="s">
        <v>50</v>
      </c>
      <c r="C18" s="65" t="s">
        <v>9</v>
      </c>
      <c r="D18" s="85" t="s">
        <v>10</v>
      </c>
      <c r="E18" s="65" t="s">
        <v>13</v>
      </c>
      <c r="F18" s="128">
        <v>1</v>
      </c>
      <c r="G18" s="129"/>
      <c r="H18" s="130">
        <f t="shared" si="0"/>
        <v>0</v>
      </c>
    </row>
    <row r="19" spans="2:11" ht="41.25" customHeight="1" x14ac:dyDescent="0.25">
      <c r="B19" s="103"/>
      <c r="C19" s="61"/>
      <c r="D19" s="103"/>
      <c r="E19" s="70" t="s">
        <v>21</v>
      </c>
      <c r="F19" s="141"/>
      <c r="G19" s="142"/>
      <c r="H19" s="138"/>
    </row>
    <row r="20" spans="2:11" ht="25.5" x14ac:dyDescent="0.25">
      <c r="B20" s="126" t="s">
        <v>51</v>
      </c>
      <c r="C20" s="10" t="s">
        <v>9</v>
      </c>
      <c r="D20" s="26" t="s">
        <v>14</v>
      </c>
      <c r="E20" s="41" t="s">
        <v>26</v>
      </c>
      <c r="F20" s="143">
        <v>15</v>
      </c>
      <c r="G20" s="145"/>
      <c r="H20" s="133">
        <f t="shared" si="0"/>
        <v>0</v>
      </c>
    </row>
    <row r="21" spans="2:11" ht="68.25" customHeight="1" x14ac:dyDescent="0.25">
      <c r="B21" s="114"/>
      <c r="C21" s="14"/>
      <c r="D21" s="114"/>
      <c r="E21" s="30" t="s">
        <v>78</v>
      </c>
      <c r="F21" s="131"/>
      <c r="G21" s="132"/>
      <c r="H21" s="133"/>
    </row>
    <row r="22" spans="2:11" ht="25.5" x14ac:dyDescent="0.25">
      <c r="B22" s="125" t="s">
        <v>52</v>
      </c>
      <c r="C22" s="65" t="s">
        <v>9</v>
      </c>
      <c r="D22" s="85" t="s">
        <v>10</v>
      </c>
      <c r="E22" s="77" t="s">
        <v>105</v>
      </c>
      <c r="F22" s="128">
        <v>1</v>
      </c>
      <c r="G22" s="129"/>
      <c r="H22" s="130">
        <f t="shared" si="0"/>
        <v>0</v>
      </c>
    </row>
    <row r="23" spans="2:11" ht="144" customHeight="1" x14ac:dyDescent="0.25">
      <c r="B23" s="113"/>
      <c r="C23" s="70"/>
      <c r="D23" s="113"/>
      <c r="E23" s="78" t="s">
        <v>124</v>
      </c>
      <c r="F23" s="141"/>
      <c r="G23" s="142"/>
      <c r="H23" s="138"/>
    </row>
    <row r="24" spans="2:11" ht="25.5" x14ac:dyDescent="0.25">
      <c r="B24" s="126" t="s">
        <v>53</v>
      </c>
      <c r="C24" s="10" t="s">
        <v>9</v>
      </c>
      <c r="D24" s="26" t="s">
        <v>10</v>
      </c>
      <c r="E24" s="43" t="s">
        <v>72</v>
      </c>
      <c r="F24" s="143">
        <v>12</v>
      </c>
      <c r="G24" s="145"/>
      <c r="H24" s="133">
        <f t="shared" si="0"/>
        <v>0</v>
      </c>
    </row>
    <row r="25" spans="2:11" ht="26.25" customHeight="1" x14ac:dyDescent="0.25">
      <c r="B25" s="13"/>
      <c r="C25" s="12"/>
      <c r="D25" s="13"/>
      <c r="E25" s="43" t="s">
        <v>28</v>
      </c>
      <c r="F25" s="131"/>
      <c r="G25" s="132"/>
      <c r="H25" s="133"/>
    </row>
    <row r="26" spans="2:11" x14ac:dyDescent="0.25">
      <c r="B26" s="125" t="s">
        <v>54</v>
      </c>
      <c r="C26" s="65" t="s">
        <v>9</v>
      </c>
      <c r="D26" s="115" t="s">
        <v>42</v>
      </c>
      <c r="E26" s="83" t="s">
        <v>73</v>
      </c>
      <c r="F26" s="134">
        <v>6</v>
      </c>
      <c r="G26" s="135"/>
      <c r="H26" s="130">
        <f t="shared" si="0"/>
        <v>0</v>
      </c>
    </row>
    <row r="27" spans="2:11" ht="25.5" x14ac:dyDescent="0.25">
      <c r="B27" s="103"/>
      <c r="C27" s="61"/>
      <c r="D27" s="103"/>
      <c r="E27" s="84" t="s">
        <v>37</v>
      </c>
      <c r="F27" s="146"/>
      <c r="G27" s="142"/>
      <c r="H27" s="138"/>
    </row>
    <row r="28" spans="2:11" x14ac:dyDescent="0.25">
      <c r="B28" s="126" t="s">
        <v>55</v>
      </c>
      <c r="C28" s="10" t="s">
        <v>9</v>
      </c>
      <c r="D28" s="26" t="s">
        <v>10</v>
      </c>
      <c r="E28" s="51" t="s">
        <v>29</v>
      </c>
      <c r="F28" s="143">
        <v>6</v>
      </c>
      <c r="G28" s="145"/>
      <c r="H28" s="133">
        <f t="shared" si="0"/>
        <v>0</v>
      </c>
    </row>
    <row r="29" spans="2:11" ht="51" x14ac:dyDescent="0.25">
      <c r="B29" s="114"/>
      <c r="C29" s="14"/>
      <c r="D29" s="114"/>
      <c r="E29" s="51" t="s">
        <v>77</v>
      </c>
      <c r="F29" s="131"/>
      <c r="G29" s="132"/>
      <c r="H29" s="133"/>
    </row>
    <row r="30" spans="2:11" x14ac:dyDescent="0.25">
      <c r="B30" s="125" t="s">
        <v>56</v>
      </c>
      <c r="C30" s="65" t="s">
        <v>9</v>
      </c>
      <c r="D30" s="85" t="s">
        <v>10</v>
      </c>
      <c r="E30" s="74" t="s">
        <v>101</v>
      </c>
      <c r="F30" s="128">
        <v>1</v>
      </c>
      <c r="G30" s="129"/>
      <c r="H30" s="130">
        <f t="shared" si="0"/>
        <v>0</v>
      </c>
      <c r="K30" s="29"/>
    </row>
    <row r="31" spans="2:11" ht="81.75" customHeight="1" x14ac:dyDescent="0.25">
      <c r="B31" s="113"/>
      <c r="C31" s="70"/>
      <c r="D31" s="113"/>
      <c r="E31" s="69" t="s">
        <v>33</v>
      </c>
      <c r="F31" s="141"/>
      <c r="G31" s="142"/>
      <c r="H31" s="138"/>
    </row>
    <row r="32" spans="2:11" x14ac:dyDescent="0.25">
      <c r="B32" s="126" t="s">
        <v>57</v>
      </c>
      <c r="C32" s="10" t="s">
        <v>9</v>
      </c>
      <c r="D32" s="26" t="s">
        <v>10</v>
      </c>
      <c r="E32" s="44" t="s">
        <v>24</v>
      </c>
      <c r="F32" s="143">
        <v>6</v>
      </c>
      <c r="G32" s="145"/>
      <c r="H32" s="133">
        <f t="shared" si="0"/>
        <v>0</v>
      </c>
    </row>
    <row r="33" spans="2:11" ht="25.5" x14ac:dyDescent="0.25">
      <c r="B33" s="24"/>
      <c r="C33" s="15"/>
      <c r="D33" s="24"/>
      <c r="E33" s="44" t="s">
        <v>64</v>
      </c>
      <c r="F33" s="131"/>
      <c r="G33" s="132"/>
      <c r="H33" s="133"/>
    </row>
    <row r="34" spans="2:11" ht="38.25" x14ac:dyDescent="0.25">
      <c r="B34" s="125" t="s">
        <v>58</v>
      </c>
      <c r="C34" s="65" t="s">
        <v>9</v>
      </c>
      <c r="D34" s="85" t="s">
        <v>14</v>
      </c>
      <c r="E34" s="66" t="s">
        <v>25</v>
      </c>
      <c r="F34" s="128">
        <v>80</v>
      </c>
      <c r="G34" s="129"/>
      <c r="H34" s="130">
        <f>F34*G34</f>
        <v>0</v>
      </c>
    </row>
    <row r="35" spans="2:11" ht="42.75" customHeight="1" x14ac:dyDescent="0.25">
      <c r="B35" s="103"/>
      <c r="C35" s="61"/>
      <c r="D35" s="103"/>
      <c r="E35" s="69" t="s">
        <v>27</v>
      </c>
      <c r="F35" s="141"/>
      <c r="G35" s="142"/>
      <c r="H35" s="138"/>
    </row>
    <row r="36" spans="2:11" ht="27.95" customHeight="1" x14ac:dyDescent="0.25">
      <c r="B36" s="126" t="s">
        <v>59</v>
      </c>
      <c r="C36" s="10" t="s">
        <v>9</v>
      </c>
      <c r="D36" s="26" t="s">
        <v>10</v>
      </c>
      <c r="E36" s="44" t="s">
        <v>31</v>
      </c>
      <c r="F36" s="143">
        <v>1</v>
      </c>
      <c r="G36" s="145"/>
      <c r="H36" s="133">
        <f t="shared" si="0"/>
        <v>0</v>
      </c>
    </row>
    <row r="37" spans="2:11" ht="79.5" customHeight="1" x14ac:dyDescent="0.25">
      <c r="B37" s="114"/>
      <c r="C37" s="14"/>
      <c r="D37" s="114"/>
      <c r="E37" s="44" t="s">
        <v>32</v>
      </c>
      <c r="F37" s="131"/>
      <c r="G37" s="132"/>
      <c r="H37" s="133"/>
    </row>
    <row r="38" spans="2:11" ht="25.5" x14ac:dyDescent="0.25">
      <c r="B38" s="125" t="s">
        <v>60</v>
      </c>
      <c r="C38" s="65" t="s">
        <v>9</v>
      </c>
      <c r="D38" s="85" t="s">
        <v>10</v>
      </c>
      <c r="E38" s="71" t="s">
        <v>103</v>
      </c>
      <c r="F38" s="128">
        <v>1</v>
      </c>
      <c r="G38" s="129"/>
      <c r="H38" s="130">
        <f t="shared" si="0"/>
        <v>0</v>
      </c>
      <c r="K38" s="29"/>
    </row>
    <row r="39" spans="2:11" ht="27.75" customHeight="1" x14ac:dyDescent="0.25">
      <c r="B39" s="103"/>
      <c r="C39" s="61"/>
      <c r="D39" s="103"/>
      <c r="E39" s="72" t="s">
        <v>102</v>
      </c>
      <c r="F39" s="141"/>
      <c r="G39" s="142"/>
      <c r="H39" s="138"/>
    </row>
    <row r="40" spans="2:11" ht="29.25" customHeight="1" x14ac:dyDescent="0.25">
      <c r="B40" s="126" t="s">
        <v>61</v>
      </c>
      <c r="C40" s="10" t="s">
        <v>9</v>
      </c>
      <c r="D40" s="26" t="s">
        <v>10</v>
      </c>
      <c r="E40" s="45" t="s">
        <v>30</v>
      </c>
      <c r="F40" s="143">
        <v>1</v>
      </c>
      <c r="G40" s="145"/>
      <c r="H40" s="133">
        <f t="shared" si="0"/>
        <v>0</v>
      </c>
    </row>
    <row r="41" spans="2:11" ht="27.75" customHeight="1" x14ac:dyDescent="0.25">
      <c r="B41" s="13"/>
      <c r="C41" s="12"/>
      <c r="D41" s="13"/>
      <c r="E41" s="46" t="s">
        <v>76</v>
      </c>
      <c r="F41" s="131"/>
      <c r="G41" s="132"/>
      <c r="H41" s="133"/>
    </row>
    <row r="42" spans="2:11" x14ac:dyDescent="0.25">
      <c r="B42" s="125" t="s">
        <v>62</v>
      </c>
      <c r="C42" s="65" t="s">
        <v>9</v>
      </c>
      <c r="D42" s="85" t="s">
        <v>10</v>
      </c>
      <c r="E42" s="85" t="s">
        <v>15</v>
      </c>
      <c r="F42" s="128">
        <v>6</v>
      </c>
      <c r="G42" s="129"/>
      <c r="H42" s="130">
        <f t="shared" si="0"/>
        <v>0</v>
      </c>
    </row>
    <row r="43" spans="2:11" x14ac:dyDescent="0.25">
      <c r="B43" s="86"/>
      <c r="C43" s="78"/>
      <c r="D43" s="86"/>
      <c r="E43" s="86" t="s">
        <v>15</v>
      </c>
      <c r="F43" s="147"/>
      <c r="G43" s="148"/>
      <c r="H43" s="138"/>
    </row>
    <row r="44" spans="2:11" x14ac:dyDescent="0.25">
      <c r="B44" s="126" t="s">
        <v>65</v>
      </c>
      <c r="C44" s="10" t="s">
        <v>9</v>
      </c>
      <c r="D44" s="26" t="s">
        <v>10</v>
      </c>
      <c r="E44" s="26" t="s">
        <v>16</v>
      </c>
      <c r="F44" s="143">
        <v>1</v>
      </c>
      <c r="G44" s="145"/>
      <c r="H44" s="133">
        <f t="shared" si="0"/>
        <v>0</v>
      </c>
    </row>
    <row r="45" spans="2:11" ht="38.25" x14ac:dyDescent="0.25">
      <c r="B45" s="13"/>
      <c r="C45" s="12"/>
      <c r="D45" s="13"/>
      <c r="E45" s="33" t="s">
        <v>88</v>
      </c>
      <c r="F45" s="131"/>
      <c r="G45" s="132"/>
      <c r="H45" s="133"/>
    </row>
    <row r="46" spans="2:11" ht="17.100000000000001" customHeight="1" x14ac:dyDescent="0.25">
      <c r="B46" s="125" t="s">
        <v>66</v>
      </c>
      <c r="C46" s="65" t="s">
        <v>9</v>
      </c>
      <c r="D46" s="115" t="s">
        <v>42</v>
      </c>
      <c r="E46" s="87" t="s">
        <v>40</v>
      </c>
      <c r="F46" s="149">
        <v>1</v>
      </c>
      <c r="G46" s="150"/>
      <c r="H46" s="130">
        <f t="shared" si="0"/>
        <v>0</v>
      </c>
    </row>
    <row r="47" spans="2:11" ht="79.5" customHeight="1" x14ac:dyDescent="0.25">
      <c r="B47" s="103"/>
      <c r="C47" s="61"/>
      <c r="D47" s="103"/>
      <c r="E47" s="89" t="s">
        <v>134</v>
      </c>
      <c r="F47" s="141"/>
      <c r="G47" s="142"/>
      <c r="H47" s="138"/>
    </row>
    <row r="48" spans="2:11" x14ac:dyDescent="0.25">
      <c r="B48" s="126" t="s">
        <v>67</v>
      </c>
      <c r="C48" s="10" t="s">
        <v>9</v>
      </c>
      <c r="D48" s="13" t="s">
        <v>42</v>
      </c>
      <c r="E48" s="33" t="s">
        <v>41</v>
      </c>
      <c r="F48" s="131">
        <v>3</v>
      </c>
      <c r="G48" s="132"/>
      <c r="H48" s="133">
        <f t="shared" si="0"/>
        <v>0</v>
      </c>
    </row>
    <row r="49" spans="2:8" ht="66.75" customHeight="1" x14ac:dyDescent="0.25">
      <c r="B49" s="13"/>
      <c r="C49" s="12"/>
      <c r="D49" s="13"/>
      <c r="E49" s="33" t="s">
        <v>128</v>
      </c>
      <c r="F49" s="131"/>
      <c r="G49" s="132"/>
      <c r="H49" s="133"/>
    </row>
    <row r="50" spans="2:8" x14ac:dyDescent="0.25">
      <c r="B50" s="125" t="s">
        <v>68</v>
      </c>
      <c r="C50" s="65" t="s">
        <v>9</v>
      </c>
      <c r="D50" s="115" t="s">
        <v>42</v>
      </c>
      <c r="E50" s="90" t="s">
        <v>43</v>
      </c>
      <c r="F50" s="149">
        <v>1</v>
      </c>
      <c r="G50" s="150"/>
      <c r="H50" s="130">
        <f t="shared" si="0"/>
        <v>0</v>
      </c>
    </row>
    <row r="51" spans="2:8" x14ac:dyDescent="0.25">
      <c r="B51" s="103"/>
      <c r="C51" s="61"/>
      <c r="D51" s="61"/>
      <c r="E51" s="92" t="s">
        <v>44</v>
      </c>
      <c r="F51" s="93"/>
      <c r="G51" s="107"/>
      <c r="H51" s="94"/>
    </row>
    <row r="52" spans="2:8" x14ac:dyDescent="0.25">
      <c r="B52" s="24"/>
      <c r="C52" s="15"/>
      <c r="D52" s="15"/>
      <c r="E52" s="18" t="s">
        <v>22</v>
      </c>
      <c r="F52" s="15"/>
      <c r="G52" s="108"/>
      <c r="H52" s="25">
        <f>SUM(H4:H51)</f>
        <v>0</v>
      </c>
    </row>
    <row r="53" spans="2:8" x14ac:dyDescent="0.25">
      <c r="B53" s="24"/>
      <c r="C53" s="15"/>
      <c r="D53" s="15"/>
      <c r="E53" s="18" t="s">
        <v>23</v>
      </c>
      <c r="F53" s="16"/>
      <c r="G53" s="109"/>
      <c r="H53" s="25"/>
    </row>
    <row r="54" spans="2:8" x14ac:dyDescent="0.25">
      <c r="B54" s="23"/>
      <c r="C54" s="17"/>
      <c r="D54" s="17"/>
      <c r="E54" s="23"/>
      <c r="F54" s="17"/>
      <c r="G54" s="110"/>
      <c r="H54" s="23"/>
    </row>
    <row r="55" spans="2:8" x14ac:dyDescent="0.25">
      <c r="B55" s="24"/>
      <c r="C55" s="15"/>
      <c r="D55" s="15"/>
      <c r="E55" s="35" t="s">
        <v>71</v>
      </c>
      <c r="F55" s="16"/>
      <c r="G55" s="109"/>
      <c r="H55" s="25">
        <f>H52</f>
        <v>0</v>
      </c>
    </row>
    <row r="56" spans="2:8" x14ac:dyDescent="0.25">
      <c r="B56" s="23"/>
      <c r="C56" s="17"/>
      <c r="D56" s="17"/>
      <c r="E56" s="23"/>
      <c r="F56" s="17"/>
      <c r="G56" s="110"/>
      <c r="H56" s="23"/>
    </row>
    <row r="57" spans="2:8" x14ac:dyDescent="0.25">
      <c r="B57" s="24"/>
      <c r="C57" s="15"/>
      <c r="D57" s="15"/>
      <c r="E57" s="35" t="s">
        <v>89</v>
      </c>
      <c r="F57" s="15"/>
      <c r="G57" s="108"/>
      <c r="H57" s="19">
        <f>H55*0.13</f>
        <v>0</v>
      </c>
    </row>
    <row r="58" spans="2:8" x14ac:dyDescent="0.25">
      <c r="B58" s="24"/>
      <c r="C58" s="15"/>
      <c r="D58" s="15"/>
      <c r="E58" s="50" t="s">
        <v>90</v>
      </c>
      <c r="F58" s="15"/>
      <c r="G58" s="108"/>
      <c r="H58" s="19">
        <f>H55*0.06</f>
        <v>0</v>
      </c>
    </row>
    <row r="59" spans="2:8" x14ac:dyDescent="0.25">
      <c r="B59" s="24"/>
      <c r="C59" s="15"/>
      <c r="D59" s="15"/>
      <c r="E59" s="18" t="s">
        <v>18</v>
      </c>
      <c r="F59" s="15"/>
      <c r="H59" s="19">
        <f>H55+H57+H58</f>
        <v>0</v>
      </c>
    </row>
    <row r="60" spans="2:8" x14ac:dyDescent="0.25">
      <c r="B60" s="21"/>
      <c r="C60" s="28"/>
      <c r="D60" s="28"/>
      <c r="E60" s="20" t="s">
        <v>19</v>
      </c>
      <c r="F60" s="28"/>
      <c r="G60" s="111"/>
      <c r="H60" s="22">
        <f>H59*0.21</f>
        <v>0</v>
      </c>
    </row>
    <row r="61" spans="2:8" x14ac:dyDescent="0.25">
      <c r="B61" s="127"/>
      <c r="C61" s="52"/>
      <c r="D61" s="52"/>
      <c r="E61" s="53" t="s">
        <v>20</v>
      </c>
      <c r="F61" s="52"/>
      <c r="H61" s="54">
        <f>H59+H60</f>
        <v>0</v>
      </c>
    </row>
    <row r="62" spans="2:8" x14ac:dyDescent="0.25">
      <c r="B62" s="55"/>
      <c r="C62" s="55"/>
      <c r="D62" s="55"/>
      <c r="E62" s="55"/>
      <c r="F62" s="55"/>
      <c r="G62" s="112"/>
      <c r="H62" s="55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19CE-041F-4E22-B117-2EF6AE94191B}">
  <dimension ref="B2:L63"/>
  <sheetViews>
    <sheetView zoomScale="112" zoomScaleNormal="112" workbookViewId="0">
      <selection activeCell="G52" sqref="G4:G52"/>
    </sheetView>
  </sheetViews>
  <sheetFormatPr defaultRowHeight="15" x14ac:dyDescent="0.25"/>
  <cols>
    <col min="2" max="2" width="7" customWidth="1"/>
    <col min="3" max="3" width="7.28515625" bestFit="1" customWidth="1"/>
    <col min="4" max="4" width="4.5703125" bestFit="1" customWidth="1"/>
    <col min="5" max="5" width="34.85546875" customWidth="1"/>
  </cols>
  <sheetData>
    <row r="2" spans="2:12" x14ac:dyDescent="0.25">
      <c r="B2" s="2" t="s">
        <v>0</v>
      </c>
      <c r="C2" s="1" t="s">
        <v>1</v>
      </c>
      <c r="D2" s="2" t="s">
        <v>2</v>
      </c>
      <c r="E2" s="1" t="s">
        <v>3</v>
      </c>
      <c r="F2" s="2" t="s">
        <v>4</v>
      </c>
      <c r="G2" s="1" t="s">
        <v>5</v>
      </c>
      <c r="H2" s="1" t="s">
        <v>6</v>
      </c>
    </row>
    <row r="3" spans="2:12" ht="25.5" x14ac:dyDescent="0.25">
      <c r="B3" s="123">
        <v>1</v>
      </c>
      <c r="C3" s="4" t="s">
        <v>7</v>
      </c>
      <c r="D3" s="117"/>
      <c r="E3" s="31" t="s">
        <v>106</v>
      </c>
      <c r="F3" s="6"/>
      <c r="G3" s="7"/>
      <c r="H3" s="8"/>
    </row>
    <row r="4" spans="2:12" x14ac:dyDescent="0.25">
      <c r="B4" s="124" t="s">
        <v>8</v>
      </c>
      <c r="C4" s="65" t="s">
        <v>9</v>
      </c>
      <c r="D4" s="85" t="s">
        <v>10</v>
      </c>
      <c r="E4" s="65" t="s">
        <v>96</v>
      </c>
      <c r="F4" s="128">
        <v>1</v>
      </c>
      <c r="G4" s="129"/>
      <c r="H4" s="128">
        <f>F4*G4</f>
        <v>0</v>
      </c>
      <c r="I4" s="11"/>
    </row>
    <row r="5" spans="2:12" ht="25.5" x14ac:dyDescent="0.25">
      <c r="B5" s="103"/>
      <c r="C5" s="61"/>
      <c r="D5" s="103"/>
      <c r="E5" s="95" t="s">
        <v>97</v>
      </c>
      <c r="F5" s="141"/>
      <c r="G5" s="142"/>
      <c r="H5" s="147"/>
      <c r="I5" s="11"/>
    </row>
    <row r="6" spans="2:12" ht="15.75" customHeight="1" x14ac:dyDescent="0.25">
      <c r="B6" s="126" t="s">
        <v>45</v>
      </c>
      <c r="C6" s="27" t="s">
        <v>36</v>
      </c>
      <c r="D6" s="26" t="s">
        <v>11</v>
      </c>
      <c r="E6" s="42" t="s">
        <v>34</v>
      </c>
      <c r="F6" s="139">
        <v>25</v>
      </c>
      <c r="G6" s="135"/>
      <c r="H6" s="143">
        <f t="shared" ref="H6:H52" si="0">F6*G6</f>
        <v>0</v>
      </c>
      <c r="I6" s="11"/>
    </row>
    <row r="7" spans="2:12" ht="51" x14ac:dyDescent="0.25">
      <c r="B7" s="13"/>
      <c r="C7" s="12"/>
      <c r="D7" s="13"/>
      <c r="E7" s="10" t="s">
        <v>126</v>
      </c>
      <c r="F7" s="139"/>
      <c r="G7" s="140"/>
      <c r="H7" s="143"/>
      <c r="I7" s="11"/>
    </row>
    <row r="8" spans="2:12" ht="18.75" customHeight="1" x14ac:dyDescent="0.25">
      <c r="B8" s="125" t="s">
        <v>46</v>
      </c>
      <c r="C8" s="65" t="s">
        <v>9</v>
      </c>
      <c r="D8" s="85" t="s">
        <v>11</v>
      </c>
      <c r="E8" s="83" t="s">
        <v>35</v>
      </c>
      <c r="F8" s="134">
        <v>9.9</v>
      </c>
      <c r="G8" s="135"/>
      <c r="H8" s="128">
        <f t="shared" si="0"/>
        <v>0</v>
      </c>
      <c r="I8" s="11"/>
    </row>
    <row r="9" spans="2:12" ht="63.75" x14ac:dyDescent="0.25">
      <c r="B9" s="103"/>
      <c r="C9" s="61"/>
      <c r="D9" s="103"/>
      <c r="E9" s="78" t="s">
        <v>133</v>
      </c>
      <c r="F9" s="141"/>
      <c r="G9" s="142"/>
      <c r="H9" s="147"/>
      <c r="I9" s="11"/>
    </row>
    <row r="10" spans="2:12" ht="57" customHeight="1" x14ac:dyDescent="0.25">
      <c r="B10" s="126" t="s">
        <v>47</v>
      </c>
      <c r="C10" s="10" t="s">
        <v>9</v>
      </c>
      <c r="D10" s="26" t="s">
        <v>11</v>
      </c>
      <c r="E10" s="57" t="s">
        <v>110</v>
      </c>
      <c r="F10" s="143">
        <v>25</v>
      </c>
      <c r="G10" s="145"/>
      <c r="H10" s="133">
        <f t="shared" ref="H10" si="1">F10*G10</f>
        <v>0</v>
      </c>
      <c r="I10" s="11"/>
    </row>
    <row r="11" spans="2:12" ht="105.75" customHeight="1" x14ac:dyDescent="0.25">
      <c r="B11" s="114"/>
      <c r="C11" s="14"/>
      <c r="D11" s="114"/>
      <c r="E11" s="51" t="s">
        <v>132</v>
      </c>
      <c r="F11" s="131"/>
      <c r="G11" s="132"/>
      <c r="H11" s="133"/>
      <c r="I11" s="11"/>
      <c r="L11" s="24"/>
    </row>
    <row r="12" spans="2:12" ht="39.75" customHeight="1" x14ac:dyDescent="0.25">
      <c r="B12" s="125" t="s">
        <v>94</v>
      </c>
      <c r="C12" s="65" t="s">
        <v>9</v>
      </c>
      <c r="D12" s="118" t="s">
        <v>93</v>
      </c>
      <c r="E12" s="74" t="s">
        <v>98</v>
      </c>
      <c r="F12" s="128">
        <v>1</v>
      </c>
      <c r="G12" s="150"/>
      <c r="H12" s="130">
        <f t="shared" ref="H12" si="2">F12*G12</f>
        <v>0</v>
      </c>
      <c r="I12" s="11"/>
      <c r="L12" s="24"/>
    </row>
    <row r="13" spans="2:12" ht="52.5" customHeight="1" x14ac:dyDescent="0.25">
      <c r="B13" s="113"/>
      <c r="C13" s="78"/>
      <c r="D13" s="113"/>
      <c r="E13" s="81" t="s">
        <v>95</v>
      </c>
      <c r="F13" s="141"/>
      <c r="G13" s="142"/>
      <c r="H13" s="138"/>
      <c r="I13" s="11"/>
      <c r="L13" s="24"/>
    </row>
    <row r="14" spans="2:12" x14ac:dyDescent="0.25">
      <c r="B14" s="126" t="s">
        <v>48</v>
      </c>
      <c r="C14" s="10" t="s">
        <v>9</v>
      </c>
      <c r="D14" s="26" t="s">
        <v>10</v>
      </c>
      <c r="E14" s="27" t="s">
        <v>113</v>
      </c>
      <c r="F14" s="151">
        <v>3</v>
      </c>
      <c r="G14" s="129"/>
      <c r="H14" s="143">
        <f t="shared" si="0"/>
        <v>0</v>
      </c>
      <c r="I14" s="11"/>
    </row>
    <row r="15" spans="2:12" ht="66" x14ac:dyDescent="0.25">
      <c r="B15" s="13"/>
      <c r="C15" s="12"/>
      <c r="D15" s="13"/>
      <c r="E15" s="32" t="s">
        <v>131</v>
      </c>
      <c r="F15" s="131"/>
      <c r="G15" s="132"/>
      <c r="H15" s="143"/>
      <c r="I15" s="11"/>
    </row>
    <row r="16" spans="2:12" x14ac:dyDescent="0.25">
      <c r="B16" s="125" t="s">
        <v>49</v>
      </c>
      <c r="C16" s="65" t="s">
        <v>9</v>
      </c>
      <c r="D16" s="85" t="s">
        <v>10</v>
      </c>
      <c r="E16" s="65" t="s">
        <v>12</v>
      </c>
      <c r="F16" s="128">
        <v>1</v>
      </c>
      <c r="G16" s="129"/>
      <c r="H16" s="128">
        <f t="shared" si="0"/>
        <v>0</v>
      </c>
      <c r="I16" s="11"/>
    </row>
    <row r="17" spans="2:10" ht="52.5" customHeight="1" x14ac:dyDescent="0.25">
      <c r="B17" s="103"/>
      <c r="C17" s="61"/>
      <c r="D17" s="103"/>
      <c r="E17" s="95" t="s">
        <v>99</v>
      </c>
      <c r="F17" s="141"/>
      <c r="G17" s="142"/>
      <c r="H17" s="147"/>
      <c r="I17" s="11"/>
    </row>
    <row r="18" spans="2:10" x14ac:dyDescent="0.25">
      <c r="B18" s="126" t="s">
        <v>50</v>
      </c>
      <c r="C18" s="10" t="s">
        <v>9</v>
      </c>
      <c r="D18" s="26" t="s">
        <v>10</v>
      </c>
      <c r="E18" s="10" t="s">
        <v>13</v>
      </c>
      <c r="F18" s="143">
        <v>1</v>
      </c>
      <c r="G18" s="145"/>
      <c r="H18" s="143">
        <f t="shared" si="0"/>
        <v>0</v>
      </c>
      <c r="I18" s="11"/>
    </row>
    <row r="19" spans="2:10" ht="44.25" customHeight="1" x14ac:dyDescent="0.25">
      <c r="B19" s="13"/>
      <c r="C19" s="12"/>
      <c r="D19" s="13"/>
      <c r="E19" s="14" t="s">
        <v>21</v>
      </c>
      <c r="F19" s="131"/>
      <c r="G19" s="132"/>
      <c r="H19" s="143"/>
      <c r="I19" s="11"/>
    </row>
    <row r="20" spans="2:10" ht="25.5" x14ac:dyDescent="0.25">
      <c r="B20" s="125" t="s">
        <v>51</v>
      </c>
      <c r="C20" s="65" t="s">
        <v>9</v>
      </c>
      <c r="D20" s="85" t="s">
        <v>14</v>
      </c>
      <c r="E20" s="96" t="s">
        <v>26</v>
      </c>
      <c r="F20" s="144">
        <v>15</v>
      </c>
      <c r="G20" s="129"/>
      <c r="H20" s="128">
        <f t="shared" si="0"/>
        <v>0</v>
      </c>
      <c r="I20" s="11"/>
    </row>
    <row r="21" spans="2:10" ht="76.5" x14ac:dyDescent="0.25">
      <c r="B21" s="113"/>
      <c r="C21" s="70"/>
      <c r="D21" s="113"/>
      <c r="E21" s="97" t="s">
        <v>78</v>
      </c>
      <c r="F21" s="141"/>
      <c r="G21" s="142"/>
      <c r="H21" s="147"/>
      <c r="I21" s="11"/>
    </row>
    <row r="22" spans="2:10" ht="25.5" x14ac:dyDescent="0.25">
      <c r="B22" s="126" t="s">
        <v>52</v>
      </c>
      <c r="C22" s="10" t="s">
        <v>9</v>
      </c>
      <c r="D22" s="26" t="s">
        <v>10</v>
      </c>
      <c r="E22" s="27" t="s">
        <v>105</v>
      </c>
      <c r="F22" s="143">
        <v>1</v>
      </c>
      <c r="G22" s="145"/>
      <c r="H22" s="143">
        <f t="shared" si="0"/>
        <v>0</v>
      </c>
      <c r="I22" s="11"/>
    </row>
    <row r="23" spans="2:10" ht="142.5" customHeight="1" x14ac:dyDescent="0.25">
      <c r="B23" s="114"/>
      <c r="C23" s="14"/>
      <c r="D23" s="114"/>
      <c r="E23" s="10" t="s">
        <v>125</v>
      </c>
      <c r="F23" s="131"/>
      <c r="G23" s="132"/>
      <c r="H23" s="143"/>
      <c r="I23" s="11"/>
    </row>
    <row r="24" spans="2:10" ht="25.5" x14ac:dyDescent="0.25">
      <c r="B24" s="125" t="s">
        <v>53</v>
      </c>
      <c r="C24" s="65" t="s">
        <v>9</v>
      </c>
      <c r="D24" s="85" t="s">
        <v>10</v>
      </c>
      <c r="E24" s="98" t="s">
        <v>72</v>
      </c>
      <c r="F24" s="128">
        <v>12</v>
      </c>
      <c r="G24" s="129"/>
      <c r="H24" s="128">
        <f t="shared" si="0"/>
        <v>0</v>
      </c>
      <c r="I24" s="11"/>
    </row>
    <row r="25" spans="2:10" ht="30" customHeight="1" x14ac:dyDescent="0.25">
      <c r="B25" s="103"/>
      <c r="C25" s="61"/>
      <c r="D25" s="103"/>
      <c r="E25" s="99" t="s">
        <v>28</v>
      </c>
      <c r="F25" s="141"/>
      <c r="G25" s="142"/>
      <c r="H25" s="147"/>
      <c r="I25" s="11"/>
    </row>
    <row r="26" spans="2:10" x14ac:dyDescent="0.25">
      <c r="B26" s="126" t="s">
        <v>54</v>
      </c>
      <c r="C26" s="10" t="s">
        <v>9</v>
      </c>
      <c r="D26" s="13" t="s">
        <v>42</v>
      </c>
      <c r="E26" s="42" t="s">
        <v>73</v>
      </c>
      <c r="F26" s="139">
        <v>6</v>
      </c>
      <c r="G26" s="135"/>
      <c r="H26" s="143">
        <f t="shared" si="0"/>
        <v>0</v>
      </c>
      <c r="I26" s="11"/>
    </row>
    <row r="27" spans="2:10" ht="25.5" x14ac:dyDescent="0.25">
      <c r="B27" s="13"/>
      <c r="C27" s="12"/>
      <c r="D27" s="13"/>
      <c r="E27" s="42" t="s">
        <v>37</v>
      </c>
      <c r="F27" s="152"/>
      <c r="G27" s="132"/>
      <c r="H27" s="143"/>
      <c r="I27" s="11"/>
    </row>
    <row r="28" spans="2:10" x14ac:dyDescent="0.25">
      <c r="B28" s="125" t="s">
        <v>55</v>
      </c>
      <c r="C28" s="65" t="s">
        <v>9</v>
      </c>
      <c r="D28" s="85" t="s">
        <v>10</v>
      </c>
      <c r="E28" s="98" t="s">
        <v>29</v>
      </c>
      <c r="F28" s="128">
        <v>6</v>
      </c>
      <c r="G28" s="129"/>
      <c r="H28" s="128">
        <f t="shared" si="0"/>
        <v>0</v>
      </c>
      <c r="I28" s="11"/>
    </row>
    <row r="29" spans="2:10" ht="51" x14ac:dyDescent="0.25">
      <c r="B29" s="113"/>
      <c r="C29" s="70"/>
      <c r="D29" s="113"/>
      <c r="E29" s="99" t="s">
        <v>77</v>
      </c>
      <c r="F29" s="141"/>
      <c r="G29" s="142"/>
      <c r="H29" s="147"/>
      <c r="I29" s="11"/>
    </row>
    <row r="30" spans="2:10" x14ac:dyDescent="0.25">
      <c r="B30" s="126" t="s">
        <v>56</v>
      </c>
      <c r="C30" s="10" t="s">
        <v>9</v>
      </c>
      <c r="D30" s="26" t="s">
        <v>10</v>
      </c>
      <c r="E30" s="51" t="s">
        <v>101</v>
      </c>
      <c r="F30" s="143">
        <v>1</v>
      </c>
      <c r="G30" s="145"/>
      <c r="H30" s="143">
        <f t="shared" si="0"/>
        <v>0</v>
      </c>
      <c r="I30" s="11"/>
      <c r="J30" s="29"/>
    </row>
    <row r="31" spans="2:10" ht="87" customHeight="1" x14ac:dyDescent="0.25">
      <c r="B31" s="114"/>
      <c r="C31" s="14"/>
      <c r="D31" s="114"/>
      <c r="E31" s="44" t="s">
        <v>33</v>
      </c>
      <c r="F31" s="131"/>
      <c r="G31" s="132"/>
      <c r="H31" s="143"/>
      <c r="I31" s="11"/>
    </row>
    <row r="32" spans="2:10" x14ac:dyDescent="0.25">
      <c r="B32" s="125" t="s">
        <v>57</v>
      </c>
      <c r="C32" s="65" t="s">
        <v>9</v>
      </c>
      <c r="D32" s="85" t="s">
        <v>10</v>
      </c>
      <c r="E32" s="66" t="s">
        <v>24</v>
      </c>
      <c r="F32" s="128">
        <v>6</v>
      </c>
      <c r="G32" s="129"/>
      <c r="H32" s="128">
        <f t="shared" si="0"/>
        <v>0</v>
      </c>
      <c r="I32" s="11"/>
    </row>
    <row r="33" spans="2:10" ht="25.5" x14ac:dyDescent="0.25">
      <c r="B33" s="119"/>
      <c r="C33" s="68"/>
      <c r="D33" s="119"/>
      <c r="E33" s="69" t="s">
        <v>64</v>
      </c>
      <c r="F33" s="141"/>
      <c r="G33" s="142"/>
      <c r="H33" s="147"/>
      <c r="I33" s="11"/>
    </row>
    <row r="34" spans="2:10" ht="38.25" x14ac:dyDescent="0.25">
      <c r="B34" s="126" t="s">
        <v>58</v>
      </c>
      <c r="C34" s="10" t="s">
        <v>9</v>
      </c>
      <c r="D34" s="26" t="s">
        <v>14</v>
      </c>
      <c r="E34" s="44" t="s">
        <v>25</v>
      </c>
      <c r="F34" s="151">
        <v>80</v>
      </c>
      <c r="G34" s="145"/>
      <c r="H34" s="143">
        <f t="shared" si="0"/>
        <v>0</v>
      </c>
      <c r="I34" s="11"/>
    </row>
    <row r="35" spans="2:10" ht="30.6" customHeight="1" x14ac:dyDescent="0.25">
      <c r="B35" s="13"/>
      <c r="C35" s="12"/>
      <c r="D35" s="13"/>
      <c r="E35" s="44" t="s">
        <v>27</v>
      </c>
      <c r="F35" s="131"/>
      <c r="G35" s="132"/>
      <c r="H35" s="143"/>
      <c r="I35" s="11"/>
    </row>
    <row r="36" spans="2:10" ht="27.95" customHeight="1" x14ac:dyDescent="0.25">
      <c r="B36" s="125" t="s">
        <v>59</v>
      </c>
      <c r="C36" s="65" t="s">
        <v>9</v>
      </c>
      <c r="D36" s="85" t="s">
        <v>10</v>
      </c>
      <c r="E36" s="66" t="s">
        <v>31</v>
      </c>
      <c r="F36" s="128">
        <v>1</v>
      </c>
      <c r="G36" s="129"/>
      <c r="H36" s="128">
        <f t="shared" si="0"/>
        <v>0</v>
      </c>
      <c r="I36" s="11"/>
    </row>
    <row r="37" spans="2:10" ht="73.5" customHeight="1" x14ac:dyDescent="0.25">
      <c r="B37" s="113"/>
      <c r="C37" s="70"/>
      <c r="D37" s="113"/>
      <c r="E37" s="69" t="s">
        <v>32</v>
      </c>
      <c r="F37" s="141"/>
      <c r="G37" s="142"/>
      <c r="H37" s="147"/>
      <c r="I37" s="11"/>
    </row>
    <row r="38" spans="2:10" ht="25.5" x14ac:dyDescent="0.25">
      <c r="B38" s="126" t="s">
        <v>60</v>
      </c>
      <c r="C38" s="10" t="s">
        <v>9</v>
      </c>
      <c r="D38" s="26" t="s">
        <v>10</v>
      </c>
      <c r="E38" s="45" t="s">
        <v>104</v>
      </c>
      <c r="F38" s="143">
        <v>1</v>
      </c>
      <c r="G38" s="129"/>
      <c r="H38" s="143">
        <f t="shared" si="0"/>
        <v>0</v>
      </c>
      <c r="I38" s="11"/>
      <c r="J38" s="29"/>
    </row>
    <row r="39" spans="2:10" ht="27.95" customHeight="1" x14ac:dyDescent="0.25">
      <c r="B39" s="13"/>
      <c r="C39" s="12"/>
      <c r="D39" s="13"/>
      <c r="E39" s="45" t="s">
        <v>102</v>
      </c>
      <c r="F39" s="131"/>
      <c r="G39" s="132"/>
      <c r="H39" s="143"/>
      <c r="I39" s="11"/>
    </row>
    <row r="40" spans="2:10" ht="25.5" x14ac:dyDescent="0.25">
      <c r="B40" s="125" t="s">
        <v>61</v>
      </c>
      <c r="C40" s="65" t="s">
        <v>9</v>
      </c>
      <c r="D40" s="85" t="s">
        <v>10</v>
      </c>
      <c r="E40" s="71" t="s">
        <v>30</v>
      </c>
      <c r="F40" s="128">
        <v>1</v>
      </c>
      <c r="G40" s="129"/>
      <c r="H40" s="128">
        <f t="shared" si="0"/>
        <v>0</v>
      </c>
      <c r="I40" s="11"/>
    </row>
    <row r="41" spans="2:10" ht="29.25" customHeight="1" x14ac:dyDescent="0.25">
      <c r="B41" s="103"/>
      <c r="C41" s="61"/>
      <c r="D41" s="103"/>
      <c r="E41" s="100" t="s">
        <v>76</v>
      </c>
      <c r="F41" s="141"/>
      <c r="G41" s="142"/>
      <c r="H41" s="147"/>
      <c r="I41" s="11"/>
    </row>
    <row r="42" spans="2:10" x14ac:dyDescent="0.25">
      <c r="B42" s="126" t="s">
        <v>62</v>
      </c>
      <c r="C42" s="10" t="s">
        <v>9</v>
      </c>
      <c r="D42" s="26" t="s">
        <v>10</v>
      </c>
      <c r="E42" s="26" t="s">
        <v>15</v>
      </c>
      <c r="F42" s="143">
        <v>6</v>
      </c>
      <c r="G42" s="129"/>
      <c r="H42" s="143">
        <f t="shared" si="0"/>
        <v>0</v>
      </c>
      <c r="I42" s="11"/>
    </row>
    <row r="43" spans="2:10" x14ac:dyDescent="0.25">
      <c r="B43" s="26"/>
      <c r="C43" s="10"/>
      <c r="D43" s="26"/>
      <c r="E43" s="26" t="s">
        <v>15</v>
      </c>
      <c r="F43" s="143"/>
      <c r="G43" s="145"/>
      <c r="H43" s="143"/>
      <c r="I43" s="11"/>
    </row>
    <row r="44" spans="2:10" x14ac:dyDescent="0.25">
      <c r="B44" s="125" t="s">
        <v>63</v>
      </c>
      <c r="C44" s="65" t="s">
        <v>9</v>
      </c>
      <c r="D44" s="85"/>
      <c r="E44" s="90" t="s">
        <v>38</v>
      </c>
      <c r="F44" s="128">
        <v>12</v>
      </c>
      <c r="G44" s="129"/>
      <c r="H44" s="128">
        <f t="shared" si="0"/>
        <v>0</v>
      </c>
      <c r="I44" s="11"/>
    </row>
    <row r="45" spans="2:10" ht="29.25" customHeight="1" x14ac:dyDescent="0.25">
      <c r="B45" s="86"/>
      <c r="C45" s="78"/>
      <c r="D45" s="86"/>
      <c r="E45" s="92" t="s">
        <v>39</v>
      </c>
      <c r="F45" s="147"/>
      <c r="G45" s="148"/>
      <c r="H45" s="147"/>
      <c r="I45" s="11"/>
    </row>
    <row r="46" spans="2:10" x14ac:dyDescent="0.25">
      <c r="B46" s="126" t="s">
        <v>65</v>
      </c>
      <c r="C46" s="10" t="s">
        <v>9</v>
      </c>
      <c r="D46" s="26" t="s">
        <v>10</v>
      </c>
      <c r="E46" s="26" t="s">
        <v>16</v>
      </c>
      <c r="F46" s="143">
        <v>1</v>
      </c>
      <c r="G46" s="145"/>
      <c r="H46" s="143">
        <f t="shared" si="0"/>
        <v>0</v>
      </c>
      <c r="I46" s="11"/>
    </row>
    <row r="47" spans="2:10" ht="44.25" customHeight="1" x14ac:dyDescent="0.25">
      <c r="B47" s="13"/>
      <c r="C47" s="12"/>
      <c r="D47" s="13"/>
      <c r="E47" s="33" t="s">
        <v>75</v>
      </c>
      <c r="F47" s="131"/>
      <c r="G47" s="132"/>
      <c r="H47" s="143"/>
      <c r="I47" s="11"/>
    </row>
    <row r="48" spans="2:10" ht="17.100000000000001" customHeight="1" x14ac:dyDescent="0.25">
      <c r="B48" s="125" t="s">
        <v>66</v>
      </c>
      <c r="C48" s="65" t="s">
        <v>9</v>
      </c>
      <c r="D48" s="115" t="s">
        <v>42</v>
      </c>
      <c r="E48" s="87" t="s">
        <v>40</v>
      </c>
      <c r="F48" s="149">
        <v>1</v>
      </c>
      <c r="G48" s="150"/>
      <c r="H48" s="128">
        <f t="shared" si="0"/>
        <v>0</v>
      </c>
      <c r="I48" s="11"/>
    </row>
    <row r="49" spans="2:9" ht="81.75" customHeight="1" x14ac:dyDescent="0.25">
      <c r="B49" s="103"/>
      <c r="C49" s="61"/>
      <c r="D49" s="103"/>
      <c r="E49" s="89" t="s">
        <v>134</v>
      </c>
      <c r="F49" s="141"/>
      <c r="G49" s="142"/>
      <c r="H49" s="147"/>
      <c r="I49" s="11"/>
    </row>
    <row r="50" spans="2:9" x14ac:dyDescent="0.25">
      <c r="B50" s="126" t="s">
        <v>67</v>
      </c>
      <c r="C50" s="10" t="s">
        <v>9</v>
      </c>
      <c r="D50" s="13" t="s">
        <v>42</v>
      </c>
      <c r="E50" s="33" t="s">
        <v>41</v>
      </c>
      <c r="F50" s="131">
        <v>3</v>
      </c>
      <c r="G50" s="132"/>
      <c r="H50" s="143">
        <f t="shared" si="0"/>
        <v>0</v>
      </c>
      <c r="I50" s="11"/>
    </row>
    <row r="51" spans="2:9" ht="54.75" customHeight="1" x14ac:dyDescent="0.25">
      <c r="B51" s="13"/>
      <c r="C51" s="12"/>
      <c r="D51" s="13"/>
      <c r="E51" s="33" t="s">
        <v>128</v>
      </c>
      <c r="F51" s="131"/>
      <c r="G51" s="132"/>
      <c r="H51" s="143"/>
      <c r="I51" s="11"/>
    </row>
    <row r="52" spans="2:9" x14ac:dyDescent="0.25">
      <c r="B52" s="125" t="s">
        <v>68</v>
      </c>
      <c r="C52" s="65" t="s">
        <v>9</v>
      </c>
      <c r="D52" s="115" t="s">
        <v>42</v>
      </c>
      <c r="E52" s="87" t="s">
        <v>43</v>
      </c>
      <c r="F52" s="149">
        <v>1</v>
      </c>
      <c r="G52" s="150"/>
      <c r="H52" s="128">
        <f t="shared" si="0"/>
        <v>0</v>
      </c>
      <c r="I52" s="11"/>
    </row>
    <row r="53" spans="2:9" x14ac:dyDescent="0.25">
      <c r="B53" s="103"/>
      <c r="C53" s="61"/>
      <c r="D53" s="103"/>
      <c r="E53" s="89" t="s">
        <v>44</v>
      </c>
      <c r="F53" s="101"/>
      <c r="G53" s="102"/>
      <c r="H53" s="67"/>
      <c r="I53" s="11"/>
    </row>
    <row r="54" spans="2:9" x14ac:dyDescent="0.25">
      <c r="B54" s="24"/>
      <c r="C54" s="15"/>
      <c r="D54" s="24"/>
      <c r="E54" s="18" t="s">
        <v>22</v>
      </c>
      <c r="F54" s="37"/>
      <c r="G54" s="37"/>
      <c r="H54" s="38">
        <f>SUM(H4:H53)</f>
        <v>0</v>
      </c>
      <c r="I54" s="25"/>
    </row>
    <row r="55" spans="2:9" x14ac:dyDescent="0.25">
      <c r="B55" s="24"/>
      <c r="C55" s="15"/>
      <c r="D55" s="24"/>
      <c r="E55" s="18" t="s">
        <v>23</v>
      </c>
      <c r="F55" s="16"/>
      <c r="G55" s="25"/>
      <c r="H55" s="25"/>
    </row>
    <row r="56" spans="2:9" x14ac:dyDescent="0.25">
      <c r="B56" s="23"/>
      <c r="C56" s="17"/>
      <c r="D56" s="23"/>
      <c r="E56" s="23"/>
      <c r="F56" s="17"/>
      <c r="G56" s="23"/>
      <c r="H56" s="23"/>
    </row>
    <row r="57" spans="2:9" x14ac:dyDescent="0.25">
      <c r="B57" s="24"/>
      <c r="C57" s="15"/>
      <c r="D57" s="24"/>
      <c r="E57" s="18" t="s">
        <v>17</v>
      </c>
      <c r="F57" s="16"/>
      <c r="G57" s="25"/>
      <c r="H57" s="25">
        <f>H54</f>
        <v>0</v>
      </c>
    </row>
    <row r="58" spans="2:9" x14ac:dyDescent="0.25">
      <c r="B58" s="23"/>
      <c r="C58" s="17"/>
      <c r="D58" s="23"/>
      <c r="E58" s="23"/>
      <c r="F58" s="17"/>
      <c r="G58" s="23"/>
      <c r="H58" s="23"/>
    </row>
    <row r="59" spans="2:9" x14ac:dyDescent="0.25">
      <c r="B59" s="24"/>
      <c r="C59" s="15"/>
      <c r="D59" s="24"/>
      <c r="E59" s="35" t="s">
        <v>89</v>
      </c>
      <c r="F59" s="15"/>
      <c r="G59" s="24"/>
      <c r="H59" s="19">
        <f>H57*0.13</f>
        <v>0</v>
      </c>
    </row>
    <row r="60" spans="2:9" x14ac:dyDescent="0.25">
      <c r="B60" s="24"/>
      <c r="C60" s="15"/>
      <c r="D60" s="24"/>
      <c r="E60" s="50" t="s">
        <v>90</v>
      </c>
      <c r="F60" s="15"/>
      <c r="G60" s="24"/>
      <c r="H60" s="19">
        <f>H57*0.06</f>
        <v>0</v>
      </c>
    </row>
    <row r="61" spans="2:9" x14ac:dyDescent="0.25">
      <c r="B61" s="24"/>
      <c r="C61" s="15"/>
      <c r="D61" s="24"/>
      <c r="E61" s="18" t="s">
        <v>18</v>
      </c>
      <c r="F61" s="15"/>
      <c r="H61" s="19">
        <f>H57+H59+H60</f>
        <v>0</v>
      </c>
    </row>
    <row r="62" spans="2:9" x14ac:dyDescent="0.25">
      <c r="B62" s="24"/>
      <c r="C62" s="15"/>
      <c r="D62" s="24"/>
      <c r="E62" s="18" t="s">
        <v>19</v>
      </c>
      <c r="F62" s="15"/>
      <c r="G62" s="24"/>
      <c r="H62" s="22">
        <f>H61*0.21</f>
        <v>0</v>
      </c>
    </row>
    <row r="63" spans="2:9" x14ac:dyDescent="0.25">
      <c r="B63" s="24"/>
      <c r="C63" s="15"/>
      <c r="D63" s="24"/>
      <c r="E63" s="18" t="s">
        <v>20</v>
      </c>
      <c r="F63" s="15"/>
      <c r="H63" s="19">
        <f>H61+H62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A3017-3364-491D-8DEA-415D04C44650}">
  <dimension ref="B2:L61"/>
  <sheetViews>
    <sheetView topLeftCell="A50" zoomScale="112" zoomScaleNormal="112" workbookViewId="0">
      <selection activeCell="F10" sqref="F10"/>
    </sheetView>
  </sheetViews>
  <sheetFormatPr defaultRowHeight="15" x14ac:dyDescent="0.25"/>
  <cols>
    <col min="2" max="2" width="8.5703125" customWidth="1"/>
    <col min="3" max="3" width="7.28515625" bestFit="1" customWidth="1"/>
    <col min="4" max="4" width="4.5703125" bestFit="1" customWidth="1"/>
    <col min="5" max="5" width="34.85546875" customWidth="1"/>
  </cols>
  <sheetData>
    <row r="2" spans="2:12" x14ac:dyDescent="0.25">
      <c r="B2" s="2" t="s">
        <v>0</v>
      </c>
      <c r="C2" s="1" t="s">
        <v>1</v>
      </c>
      <c r="D2" s="2" t="s">
        <v>2</v>
      </c>
      <c r="E2" s="1" t="s">
        <v>3</v>
      </c>
      <c r="F2" s="2" t="s">
        <v>4</v>
      </c>
      <c r="G2" s="1" t="s">
        <v>5</v>
      </c>
      <c r="H2" s="1" t="s">
        <v>6</v>
      </c>
    </row>
    <row r="3" spans="2:12" ht="25.5" x14ac:dyDescent="0.25">
      <c r="B3" s="123">
        <v>1</v>
      </c>
      <c r="C3" s="4" t="s">
        <v>7</v>
      </c>
      <c r="D3" s="117"/>
      <c r="E3" s="40" t="s">
        <v>74</v>
      </c>
      <c r="F3" s="6"/>
      <c r="G3" s="7"/>
      <c r="H3" s="8"/>
    </row>
    <row r="4" spans="2:12" x14ac:dyDescent="0.25">
      <c r="B4" s="124" t="s">
        <v>8</v>
      </c>
      <c r="C4" s="65" t="s">
        <v>9</v>
      </c>
      <c r="D4" s="85" t="s">
        <v>10</v>
      </c>
      <c r="E4" s="65" t="s">
        <v>96</v>
      </c>
      <c r="F4" s="128">
        <v>1</v>
      </c>
      <c r="G4" s="129"/>
      <c r="H4" s="130">
        <f>F4*G4</f>
        <v>0</v>
      </c>
    </row>
    <row r="5" spans="2:12" ht="25.5" x14ac:dyDescent="0.25">
      <c r="B5" s="103"/>
      <c r="C5" s="61"/>
      <c r="D5" s="103"/>
      <c r="E5" s="95" t="s">
        <v>97</v>
      </c>
      <c r="F5" s="141"/>
      <c r="G5" s="142"/>
      <c r="H5" s="138"/>
    </row>
    <row r="6" spans="2:12" ht="13.5" customHeight="1" x14ac:dyDescent="0.25">
      <c r="B6" s="126" t="s">
        <v>45</v>
      </c>
      <c r="C6" s="27" t="s">
        <v>36</v>
      </c>
      <c r="D6" s="26" t="s">
        <v>11</v>
      </c>
      <c r="E6" s="42" t="s">
        <v>34</v>
      </c>
      <c r="F6" s="139">
        <v>50</v>
      </c>
      <c r="G6" s="135"/>
      <c r="H6" s="133">
        <f t="shared" ref="H6:H50" si="0">F6*G6</f>
        <v>0</v>
      </c>
    </row>
    <row r="7" spans="2:12" ht="51" x14ac:dyDescent="0.25">
      <c r="B7" s="13"/>
      <c r="C7" s="12"/>
      <c r="D7" s="13"/>
      <c r="E7" s="10" t="s">
        <v>126</v>
      </c>
      <c r="F7" s="139"/>
      <c r="G7" s="140"/>
      <c r="H7" s="133"/>
    </row>
    <row r="8" spans="2:12" ht="15" customHeight="1" x14ac:dyDescent="0.25">
      <c r="B8" s="125" t="s">
        <v>46</v>
      </c>
      <c r="C8" s="65" t="s">
        <v>9</v>
      </c>
      <c r="D8" s="85" t="s">
        <v>11</v>
      </c>
      <c r="E8" s="83" t="s">
        <v>35</v>
      </c>
      <c r="F8" s="134">
        <v>19.8</v>
      </c>
      <c r="G8" s="135"/>
      <c r="H8" s="130">
        <f t="shared" si="0"/>
        <v>0</v>
      </c>
    </row>
    <row r="9" spans="2:12" ht="63.75" x14ac:dyDescent="0.25">
      <c r="B9" s="103"/>
      <c r="C9" s="61"/>
      <c r="D9" s="103"/>
      <c r="E9" s="78" t="s">
        <v>133</v>
      </c>
      <c r="F9" s="141"/>
      <c r="G9" s="142"/>
      <c r="H9" s="138"/>
    </row>
    <row r="10" spans="2:12" ht="51.75" customHeight="1" x14ac:dyDescent="0.25">
      <c r="B10" s="126" t="s">
        <v>47</v>
      </c>
      <c r="C10" s="10" t="s">
        <v>9</v>
      </c>
      <c r="D10" s="26" t="s">
        <v>11</v>
      </c>
      <c r="E10" s="57" t="s">
        <v>110</v>
      </c>
      <c r="F10" s="145">
        <v>50</v>
      </c>
      <c r="G10" s="145"/>
      <c r="H10" s="133">
        <f t="shared" ref="H10" si="1">F10*G10</f>
        <v>0</v>
      </c>
    </row>
    <row r="11" spans="2:12" ht="107.25" customHeight="1" x14ac:dyDescent="0.25">
      <c r="B11" s="114"/>
      <c r="C11" s="14"/>
      <c r="D11" s="114"/>
      <c r="E11" s="51" t="s">
        <v>132</v>
      </c>
      <c r="F11" s="131"/>
      <c r="G11" s="132"/>
      <c r="H11" s="133"/>
      <c r="L11" s="24"/>
    </row>
    <row r="12" spans="2:12" ht="45.75" customHeight="1" x14ac:dyDescent="0.25">
      <c r="B12" s="125" t="s">
        <v>94</v>
      </c>
      <c r="C12" s="65" t="s">
        <v>9</v>
      </c>
      <c r="D12" s="118" t="s">
        <v>93</v>
      </c>
      <c r="E12" s="74" t="s">
        <v>98</v>
      </c>
      <c r="F12" s="128">
        <v>1</v>
      </c>
      <c r="G12" s="150"/>
      <c r="H12" s="130">
        <f t="shared" ref="H12" si="2">F12*G12</f>
        <v>0</v>
      </c>
      <c r="L12" s="24"/>
    </row>
    <row r="13" spans="2:12" ht="54.75" customHeight="1" x14ac:dyDescent="0.25">
      <c r="B13" s="113"/>
      <c r="C13" s="78"/>
      <c r="D13" s="113"/>
      <c r="E13" s="81" t="s">
        <v>95</v>
      </c>
      <c r="F13" s="141"/>
      <c r="G13" s="142"/>
      <c r="H13" s="138"/>
      <c r="L13" s="24"/>
    </row>
    <row r="14" spans="2:12" x14ac:dyDescent="0.25">
      <c r="B14" s="126" t="s">
        <v>48</v>
      </c>
      <c r="C14" s="10" t="s">
        <v>9</v>
      </c>
      <c r="D14" s="26" t="s">
        <v>10</v>
      </c>
      <c r="E14" s="27" t="s">
        <v>113</v>
      </c>
      <c r="F14" s="151">
        <v>6</v>
      </c>
      <c r="G14" s="129"/>
      <c r="H14" s="133">
        <f t="shared" si="0"/>
        <v>0</v>
      </c>
    </row>
    <row r="15" spans="2:12" ht="66" x14ac:dyDescent="0.25">
      <c r="B15" s="13"/>
      <c r="C15" s="12"/>
      <c r="D15" s="13"/>
      <c r="E15" s="32" t="s">
        <v>130</v>
      </c>
      <c r="F15" s="131"/>
      <c r="G15" s="132"/>
      <c r="H15" s="133"/>
    </row>
    <row r="16" spans="2:12" x14ac:dyDescent="0.25">
      <c r="B16" s="125" t="s">
        <v>49</v>
      </c>
      <c r="C16" s="65" t="s">
        <v>9</v>
      </c>
      <c r="D16" s="85" t="s">
        <v>10</v>
      </c>
      <c r="E16" s="65" t="s">
        <v>12</v>
      </c>
      <c r="F16" s="128">
        <v>1</v>
      </c>
      <c r="G16" s="129"/>
      <c r="H16" s="130">
        <f t="shared" si="0"/>
        <v>0</v>
      </c>
    </row>
    <row r="17" spans="2:10" ht="51" x14ac:dyDescent="0.25">
      <c r="B17" s="103"/>
      <c r="C17" s="61"/>
      <c r="D17" s="103"/>
      <c r="E17" s="95" t="s">
        <v>100</v>
      </c>
      <c r="F17" s="141"/>
      <c r="G17" s="142"/>
      <c r="H17" s="138"/>
    </row>
    <row r="18" spans="2:10" x14ac:dyDescent="0.25">
      <c r="B18" s="126" t="s">
        <v>50</v>
      </c>
      <c r="C18" s="10" t="s">
        <v>9</v>
      </c>
      <c r="D18" s="26" t="s">
        <v>10</v>
      </c>
      <c r="E18" s="10" t="s">
        <v>13</v>
      </c>
      <c r="F18" s="143">
        <v>1</v>
      </c>
      <c r="G18" s="145"/>
      <c r="H18" s="133">
        <f t="shared" si="0"/>
        <v>0</v>
      </c>
    </row>
    <row r="19" spans="2:10" ht="42.75" customHeight="1" x14ac:dyDescent="0.25">
      <c r="B19" s="13"/>
      <c r="C19" s="12"/>
      <c r="D19" s="13"/>
      <c r="E19" s="14" t="s">
        <v>21</v>
      </c>
      <c r="F19" s="131"/>
      <c r="G19" s="132"/>
      <c r="H19" s="133"/>
    </row>
    <row r="20" spans="2:10" ht="25.5" x14ac:dyDescent="0.25">
      <c r="B20" s="125" t="s">
        <v>51</v>
      </c>
      <c r="C20" s="65" t="s">
        <v>9</v>
      </c>
      <c r="D20" s="85" t="s">
        <v>14</v>
      </c>
      <c r="E20" s="96" t="s">
        <v>26</v>
      </c>
      <c r="F20" s="129">
        <v>28</v>
      </c>
      <c r="G20" s="129"/>
      <c r="H20" s="130">
        <f t="shared" si="0"/>
        <v>0</v>
      </c>
    </row>
    <row r="21" spans="2:10" ht="66" customHeight="1" x14ac:dyDescent="0.25">
      <c r="B21" s="113"/>
      <c r="C21" s="70"/>
      <c r="D21" s="113"/>
      <c r="E21" s="97" t="s">
        <v>79</v>
      </c>
      <c r="F21" s="141"/>
      <c r="G21" s="142"/>
      <c r="H21" s="138"/>
    </row>
    <row r="22" spans="2:10" ht="25.5" x14ac:dyDescent="0.25">
      <c r="B22" s="126" t="s">
        <v>52</v>
      </c>
      <c r="C22" s="10" t="s">
        <v>9</v>
      </c>
      <c r="D22" s="26" t="s">
        <v>10</v>
      </c>
      <c r="E22" s="27" t="s">
        <v>105</v>
      </c>
      <c r="F22" s="143">
        <v>1</v>
      </c>
      <c r="G22" s="145"/>
      <c r="H22" s="133">
        <f t="shared" si="0"/>
        <v>0</v>
      </c>
    </row>
    <row r="23" spans="2:10" ht="144" customHeight="1" x14ac:dyDescent="0.25">
      <c r="B23" s="114"/>
      <c r="C23" s="14"/>
      <c r="D23" s="114"/>
      <c r="E23" s="10" t="s">
        <v>124</v>
      </c>
      <c r="F23" s="131"/>
      <c r="G23" s="132"/>
      <c r="H23" s="133"/>
    </row>
    <row r="24" spans="2:10" ht="25.5" x14ac:dyDescent="0.25">
      <c r="B24" s="125" t="s">
        <v>53</v>
      </c>
      <c r="C24" s="65" t="s">
        <v>9</v>
      </c>
      <c r="D24" s="85" t="s">
        <v>10</v>
      </c>
      <c r="E24" s="98" t="s">
        <v>72</v>
      </c>
      <c r="F24" s="128">
        <v>24</v>
      </c>
      <c r="G24" s="129"/>
      <c r="H24" s="130">
        <f t="shared" si="0"/>
        <v>0</v>
      </c>
    </row>
    <row r="25" spans="2:10" ht="27.75" customHeight="1" x14ac:dyDescent="0.25">
      <c r="B25" s="103"/>
      <c r="C25" s="61"/>
      <c r="D25" s="103"/>
      <c r="E25" s="99" t="s">
        <v>28</v>
      </c>
      <c r="F25" s="141"/>
      <c r="G25" s="142"/>
      <c r="H25" s="138"/>
    </row>
    <row r="26" spans="2:10" x14ac:dyDescent="0.25">
      <c r="B26" s="126" t="s">
        <v>54</v>
      </c>
      <c r="C26" s="10" t="s">
        <v>9</v>
      </c>
      <c r="D26" s="13" t="s">
        <v>42</v>
      </c>
      <c r="E26" s="42" t="s">
        <v>73</v>
      </c>
      <c r="F26" s="139">
        <v>12</v>
      </c>
      <c r="G26" s="135"/>
      <c r="H26" s="133">
        <f t="shared" si="0"/>
        <v>0</v>
      </c>
    </row>
    <row r="27" spans="2:10" ht="25.5" x14ac:dyDescent="0.25">
      <c r="B27" s="13"/>
      <c r="C27" s="12"/>
      <c r="D27" s="13"/>
      <c r="E27" s="42" t="s">
        <v>37</v>
      </c>
      <c r="F27" s="152"/>
      <c r="G27" s="132"/>
      <c r="H27" s="133"/>
    </row>
    <row r="28" spans="2:10" x14ac:dyDescent="0.25">
      <c r="B28" s="125" t="s">
        <v>55</v>
      </c>
      <c r="C28" s="65" t="s">
        <v>9</v>
      </c>
      <c r="D28" s="85" t="s">
        <v>10</v>
      </c>
      <c r="E28" s="98" t="s">
        <v>29</v>
      </c>
      <c r="F28" s="128">
        <v>12</v>
      </c>
      <c r="G28" s="129"/>
      <c r="H28" s="130">
        <f t="shared" si="0"/>
        <v>0</v>
      </c>
    </row>
    <row r="29" spans="2:10" ht="51" x14ac:dyDescent="0.25">
      <c r="B29" s="113"/>
      <c r="C29" s="70"/>
      <c r="D29" s="113"/>
      <c r="E29" s="99" t="s">
        <v>77</v>
      </c>
      <c r="F29" s="141"/>
      <c r="G29" s="142"/>
      <c r="H29" s="138"/>
    </row>
    <row r="30" spans="2:10" x14ac:dyDescent="0.25">
      <c r="B30" s="126" t="s">
        <v>56</v>
      </c>
      <c r="C30" s="10" t="s">
        <v>9</v>
      </c>
      <c r="D30" s="26" t="s">
        <v>10</v>
      </c>
      <c r="E30" s="51" t="s">
        <v>101</v>
      </c>
      <c r="F30" s="143">
        <v>1</v>
      </c>
      <c r="G30" s="145"/>
      <c r="H30" s="133">
        <f t="shared" si="0"/>
        <v>0</v>
      </c>
      <c r="J30" s="29"/>
    </row>
    <row r="31" spans="2:10" ht="81" customHeight="1" x14ac:dyDescent="0.25">
      <c r="B31" s="114"/>
      <c r="C31" s="14"/>
      <c r="D31" s="114"/>
      <c r="E31" s="44" t="s">
        <v>33</v>
      </c>
      <c r="F31" s="131"/>
      <c r="G31" s="132"/>
      <c r="H31" s="133"/>
    </row>
    <row r="32" spans="2:10" x14ac:dyDescent="0.25">
      <c r="B32" s="125" t="s">
        <v>57</v>
      </c>
      <c r="C32" s="65" t="s">
        <v>9</v>
      </c>
      <c r="D32" s="85" t="s">
        <v>10</v>
      </c>
      <c r="E32" s="66" t="s">
        <v>24</v>
      </c>
      <c r="F32" s="128">
        <v>12</v>
      </c>
      <c r="G32" s="129"/>
      <c r="H32" s="130">
        <f t="shared" si="0"/>
        <v>0</v>
      </c>
    </row>
    <row r="33" spans="2:10" ht="25.5" x14ac:dyDescent="0.25">
      <c r="B33" s="119"/>
      <c r="C33" s="68"/>
      <c r="D33" s="119"/>
      <c r="E33" s="69" t="s">
        <v>64</v>
      </c>
      <c r="F33" s="141"/>
      <c r="G33" s="142"/>
      <c r="H33" s="138"/>
    </row>
    <row r="34" spans="2:10" ht="38.25" x14ac:dyDescent="0.25">
      <c r="B34" s="126" t="s">
        <v>58</v>
      </c>
      <c r="C34" s="10" t="s">
        <v>9</v>
      </c>
      <c r="D34" s="26" t="s">
        <v>14</v>
      </c>
      <c r="E34" s="44" t="s">
        <v>25</v>
      </c>
      <c r="F34" s="145">
        <v>160</v>
      </c>
      <c r="G34" s="145"/>
      <c r="H34" s="133">
        <f t="shared" si="0"/>
        <v>0</v>
      </c>
    </row>
    <row r="35" spans="2:10" ht="43.5" customHeight="1" x14ac:dyDescent="0.25">
      <c r="B35" s="13"/>
      <c r="C35" s="12"/>
      <c r="D35" s="13"/>
      <c r="E35" s="44" t="s">
        <v>27</v>
      </c>
      <c r="F35" s="131"/>
      <c r="G35" s="132"/>
      <c r="H35" s="133"/>
    </row>
    <row r="36" spans="2:10" ht="27.95" customHeight="1" x14ac:dyDescent="0.25">
      <c r="B36" s="125" t="s">
        <v>59</v>
      </c>
      <c r="C36" s="65" t="s">
        <v>9</v>
      </c>
      <c r="D36" s="85" t="s">
        <v>10</v>
      </c>
      <c r="E36" s="66" t="s">
        <v>31</v>
      </c>
      <c r="F36" s="128">
        <v>1</v>
      </c>
      <c r="G36" s="129"/>
      <c r="H36" s="130">
        <f t="shared" si="0"/>
        <v>0</v>
      </c>
    </row>
    <row r="37" spans="2:10" ht="79.5" customHeight="1" x14ac:dyDescent="0.25">
      <c r="B37" s="113"/>
      <c r="C37" s="70"/>
      <c r="D37" s="113"/>
      <c r="E37" s="69" t="s">
        <v>32</v>
      </c>
      <c r="F37" s="141"/>
      <c r="G37" s="142"/>
      <c r="H37" s="138"/>
    </row>
    <row r="38" spans="2:10" ht="25.5" x14ac:dyDescent="0.25">
      <c r="B38" s="126" t="s">
        <v>60</v>
      </c>
      <c r="C38" s="10" t="s">
        <v>9</v>
      </c>
      <c r="D38" s="26" t="s">
        <v>10</v>
      </c>
      <c r="E38" s="45" t="s">
        <v>103</v>
      </c>
      <c r="F38" s="143">
        <v>1</v>
      </c>
      <c r="G38" s="129"/>
      <c r="H38" s="133">
        <f t="shared" si="0"/>
        <v>0</v>
      </c>
      <c r="J38" s="29"/>
    </row>
    <row r="39" spans="2:10" ht="29.25" customHeight="1" x14ac:dyDescent="0.25">
      <c r="B39" s="13"/>
      <c r="C39" s="12"/>
      <c r="D39" s="13"/>
      <c r="E39" s="45" t="s">
        <v>102</v>
      </c>
      <c r="F39" s="131"/>
      <c r="G39" s="132"/>
      <c r="H39" s="133"/>
    </row>
    <row r="40" spans="2:10" ht="25.5" x14ac:dyDescent="0.25">
      <c r="B40" s="125" t="s">
        <v>61</v>
      </c>
      <c r="C40" s="65" t="s">
        <v>9</v>
      </c>
      <c r="D40" s="85" t="s">
        <v>10</v>
      </c>
      <c r="E40" s="71" t="s">
        <v>30</v>
      </c>
      <c r="F40" s="128">
        <v>1</v>
      </c>
      <c r="G40" s="129"/>
      <c r="H40" s="130">
        <f t="shared" si="0"/>
        <v>0</v>
      </c>
    </row>
    <row r="41" spans="2:10" ht="33" customHeight="1" x14ac:dyDescent="0.25">
      <c r="B41" s="103"/>
      <c r="C41" s="61"/>
      <c r="D41" s="103"/>
      <c r="E41" s="100" t="s">
        <v>76</v>
      </c>
      <c r="F41" s="141"/>
      <c r="G41" s="142"/>
      <c r="H41" s="138"/>
    </row>
    <row r="42" spans="2:10" x14ac:dyDescent="0.25">
      <c r="B42" s="126" t="s">
        <v>62</v>
      </c>
      <c r="C42" s="10" t="s">
        <v>9</v>
      </c>
      <c r="D42" s="26" t="s">
        <v>10</v>
      </c>
      <c r="E42" s="26" t="s">
        <v>15</v>
      </c>
      <c r="F42" s="143">
        <v>12</v>
      </c>
      <c r="G42" s="129"/>
      <c r="H42" s="133">
        <f t="shared" si="0"/>
        <v>0</v>
      </c>
    </row>
    <row r="43" spans="2:10" x14ac:dyDescent="0.25">
      <c r="B43" s="26"/>
      <c r="C43" s="10"/>
      <c r="D43" s="26"/>
      <c r="E43" s="26" t="s">
        <v>15</v>
      </c>
      <c r="F43" s="143"/>
      <c r="G43" s="145"/>
      <c r="H43" s="133"/>
    </row>
    <row r="44" spans="2:10" x14ac:dyDescent="0.25">
      <c r="B44" s="125" t="s">
        <v>65</v>
      </c>
      <c r="C44" s="65" t="s">
        <v>9</v>
      </c>
      <c r="D44" s="85" t="s">
        <v>10</v>
      </c>
      <c r="E44" s="85" t="s">
        <v>16</v>
      </c>
      <c r="F44" s="128">
        <v>1</v>
      </c>
      <c r="G44" s="129"/>
      <c r="H44" s="130">
        <f t="shared" si="0"/>
        <v>0</v>
      </c>
    </row>
    <row r="45" spans="2:10" ht="39.75" customHeight="1" x14ac:dyDescent="0.25">
      <c r="B45" s="103"/>
      <c r="C45" s="61"/>
      <c r="D45" s="103"/>
      <c r="E45" s="89" t="s">
        <v>75</v>
      </c>
      <c r="F45" s="63"/>
      <c r="G45" s="64"/>
      <c r="H45" s="79"/>
    </row>
    <row r="46" spans="2:10" ht="17.100000000000001" customHeight="1" x14ac:dyDescent="0.25">
      <c r="B46" s="126" t="s">
        <v>66</v>
      </c>
      <c r="C46" s="10" t="s">
        <v>9</v>
      </c>
      <c r="D46" s="13" t="s">
        <v>42</v>
      </c>
      <c r="E46" s="33" t="s">
        <v>40</v>
      </c>
      <c r="F46" s="36">
        <v>1</v>
      </c>
      <c r="G46" s="59"/>
      <c r="H46" s="39">
        <f t="shared" si="0"/>
        <v>0</v>
      </c>
    </row>
    <row r="47" spans="2:10" ht="81.75" customHeight="1" x14ac:dyDescent="0.25">
      <c r="B47" s="13"/>
      <c r="C47" s="12"/>
      <c r="D47" s="13"/>
      <c r="E47" s="33" t="s">
        <v>134</v>
      </c>
      <c r="F47" s="36"/>
      <c r="G47" s="59"/>
      <c r="H47" s="39"/>
    </row>
    <row r="48" spans="2:10" x14ac:dyDescent="0.25">
      <c r="B48" s="125" t="s">
        <v>67</v>
      </c>
      <c r="C48" s="65" t="s">
        <v>9</v>
      </c>
      <c r="D48" s="115" t="s">
        <v>42</v>
      </c>
      <c r="E48" s="87" t="s">
        <v>41</v>
      </c>
      <c r="F48" s="88">
        <v>6</v>
      </c>
      <c r="G48" s="91"/>
      <c r="H48" s="76">
        <f t="shared" si="0"/>
        <v>0</v>
      </c>
    </row>
    <row r="49" spans="2:9" ht="53.25" customHeight="1" x14ac:dyDescent="0.25">
      <c r="B49" s="103"/>
      <c r="C49" s="61"/>
      <c r="D49" s="103"/>
      <c r="E49" s="89" t="s">
        <v>129</v>
      </c>
      <c r="F49" s="63"/>
      <c r="G49" s="64"/>
      <c r="H49" s="79"/>
    </row>
    <row r="50" spans="2:9" x14ac:dyDescent="0.25">
      <c r="B50" s="125" t="s">
        <v>68</v>
      </c>
      <c r="C50" s="65" t="s">
        <v>9</v>
      </c>
      <c r="D50" s="115" t="s">
        <v>42</v>
      </c>
      <c r="E50" s="90" t="s">
        <v>43</v>
      </c>
      <c r="F50" s="88">
        <v>1</v>
      </c>
      <c r="G50" s="91"/>
      <c r="H50" s="76">
        <f t="shared" si="0"/>
        <v>0</v>
      </c>
    </row>
    <row r="51" spans="2:9" x14ac:dyDescent="0.25">
      <c r="B51" s="103"/>
      <c r="C51" s="61"/>
      <c r="D51" s="103"/>
      <c r="E51" s="92" t="s">
        <v>44</v>
      </c>
      <c r="F51" s="61"/>
      <c r="G51" s="103"/>
      <c r="H51" s="94"/>
    </row>
    <row r="52" spans="2:9" x14ac:dyDescent="0.25">
      <c r="B52" s="24"/>
      <c r="C52" s="15"/>
      <c r="D52" s="24"/>
      <c r="E52" s="18" t="s">
        <v>22</v>
      </c>
      <c r="F52" s="15"/>
      <c r="G52" s="24"/>
      <c r="H52" s="25">
        <f>SUM(H4:H51)</f>
        <v>0</v>
      </c>
    </row>
    <row r="53" spans="2:9" x14ac:dyDescent="0.25">
      <c r="B53" s="24"/>
      <c r="C53" s="15"/>
      <c r="D53" s="24"/>
      <c r="E53" s="18" t="s">
        <v>23</v>
      </c>
      <c r="F53" s="16"/>
      <c r="G53" s="25"/>
      <c r="H53" s="25"/>
    </row>
    <row r="54" spans="2:9" x14ac:dyDescent="0.25">
      <c r="B54" s="23"/>
      <c r="C54" s="17"/>
      <c r="D54" s="23"/>
      <c r="E54" s="23"/>
      <c r="F54" s="17"/>
      <c r="G54" s="23"/>
      <c r="H54" s="23"/>
    </row>
    <row r="55" spans="2:9" x14ac:dyDescent="0.25">
      <c r="B55" s="24"/>
      <c r="C55" s="15"/>
      <c r="D55" s="24"/>
      <c r="E55" s="18" t="s">
        <v>17</v>
      </c>
      <c r="F55" s="16"/>
      <c r="G55" s="25"/>
      <c r="H55" s="25">
        <f>H52</f>
        <v>0</v>
      </c>
    </row>
    <row r="56" spans="2:9" x14ac:dyDescent="0.25">
      <c r="B56" s="23"/>
      <c r="C56" s="17"/>
      <c r="D56" s="23"/>
      <c r="E56" s="23"/>
      <c r="F56" s="17"/>
      <c r="G56" s="23"/>
      <c r="H56" s="23"/>
    </row>
    <row r="57" spans="2:9" x14ac:dyDescent="0.25">
      <c r="B57" s="24"/>
      <c r="C57" s="15"/>
      <c r="D57" s="24"/>
      <c r="E57" s="35" t="s">
        <v>89</v>
      </c>
      <c r="F57" s="15"/>
      <c r="G57" s="24"/>
      <c r="H57" s="19">
        <f>H55*0.13</f>
        <v>0</v>
      </c>
      <c r="I57" s="19"/>
    </row>
    <row r="58" spans="2:9" x14ac:dyDescent="0.25">
      <c r="B58" s="24"/>
      <c r="C58" s="15"/>
      <c r="D58" s="24"/>
      <c r="E58" s="50" t="s">
        <v>90</v>
      </c>
      <c r="F58" s="15"/>
      <c r="G58" s="24"/>
      <c r="H58" s="19">
        <f>H55*0.06</f>
        <v>0</v>
      </c>
      <c r="I58" s="19"/>
    </row>
    <row r="59" spans="2:9" x14ac:dyDescent="0.25">
      <c r="B59" s="24"/>
      <c r="C59" s="15"/>
      <c r="D59" s="24"/>
      <c r="E59" s="18" t="s">
        <v>18</v>
      </c>
      <c r="F59" s="15"/>
      <c r="H59" s="19">
        <f>H55+H57+H58</f>
        <v>0</v>
      </c>
    </row>
    <row r="60" spans="2:9" x14ac:dyDescent="0.25">
      <c r="B60" s="24"/>
      <c r="C60" s="15"/>
      <c r="D60" s="24"/>
      <c r="E60" s="18" t="s">
        <v>19</v>
      </c>
      <c r="F60" s="15"/>
      <c r="G60" s="24"/>
      <c r="H60" s="22">
        <f>H59*0.21</f>
        <v>0</v>
      </c>
    </row>
    <row r="61" spans="2:9" x14ac:dyDescent="0.25">
      <c r="B61" s="24"/>
      <c r="C61" s="15"/>
      <c r="D61" s="24"/>
      <c r="E61" s="18" t="s">
        <v>20</v>
      </c>
      <c r="F61" s="15"/>
      <c r="H61" s="19">
        <f>H59+H60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A74B-0D1A-48E1-8E6B-E5C98566DCCB}">
  <dimension ref="B2:L63"/>
  <sheetViews>
    <sheetView topLeftCell="A49" zoomScale="106" zoomScaleNormal="106" workbookViewId="0">
      <selection activeCell="F10" sqref="F10"/>
    </sheetView>
  </sheetViews>
  <sheetFormatPr defaultRowHeight="15" x14ac:dyDescent="0.25"/>
  <cols>
    <col min="2" max="2" width="6" style="116" customWidth="1"/>
    <col min="3" max="3" width="7.28515625" bestFit="1" customWidth="1"/>
    <col min="4" max="4" width="4.5703125" bestFit="1" customWidth="1"/>
    <col min="5" max="5" width="34.85546875" customWidth="1"/>
  </cols>
  <sheetData>
    <row r="2" spans="2:12" x14ac:dyDescent="0.25">
      <c r="B2" s="1" t="s">
        <v>0</v>
      </c>
      <c r="C2" s="1" t="s">
        <v>1</v>
      </c>
      <c r="D2" s="2" t="s">
        <v>2</v>
      </c>
      <c r="E2" s="1" t="s">
        <v>3</v>
      </c>
      <c r="F2" s="2" t="s">
        <v>4</v>
      </c>
      <c r="G2" s="1" t="s">
        <v>5</v>
      </c>
      <c r="H2" s="1" t="s">
        <v>6</v>
      </c>
    </row>
    <row r="3" spans="2:12" ht="25.5" x14ac:dyDescent="0.25">
      <c r="B3" s="3">
        <v>1</v>
      </c>
      <c r="C3" s="4" t="s">
        <v>7</v>
      </c>
      <c r="D3" s="117"/>
      <c r="E3" s="31" t="s">
        <v>69</v>
      </c>
      <c r="F3" s="6"/>
      <c r="G3" s="7"/>
      <c r="H3" s="8"/>
    </row>
    <row r="4" spans="2:12" x14ac:dyDescent="0.25">
      <c r="B4" s="75" t="s">
        <v>8</v>
      </c>
      <c r="C4" s="65" t="s">
        <v>9</v>
      </c>
      <c r="D4" s="85" t="s">
        <v>10</v>
      </c>
      <c r="E4" s="65" t="s">
        <v>96</v>
      </c>
      <c r="F4" s="128">
        <v>1</v>
      </c>
      <c r="G4" s="129"/>
      <c r="H4" s="128">
        <f>F4*G4</f>
        <v>0</v>
      </c>
      <c r="I4" s="11"/>
    </row>
    <row r="5" spans="2:12" ht="25.5" x14ac:dyDescent="0.25">
      <c r="B5" s="61"/>
      <c r="C5" s="61"/>
      <c r="D5" s="103"/>
      <c r="E5" s="95" t="s">
        <v>97</v>
      </c>
      <c r="F5" s="141"/>
      <c r="G5" s="142"/>
      <c r="H5" s="147"/>
      <c r="I5" s="11"/>
    </row>
    <row r="6" spans="2:12" ht="19.5" customHeight="1" x14ac:dyDescent="0.25">
      <c r="B6" s="34" t="s">
        <v>45</v>
      </c>
      <c r="C6" s="27" t="s">
        <v>36</v>
      </c>
      <c r="D6" s="26" t="s">
        <v>11</v>
      </c>
      <c r="E6" s="42" t="s">
        <v>34</v>
      </c>
      <c r="F6" s="139">
        <v>50</v>
      </c>
      <c r="G6" s="135"/>
      <c r="H6" s="143">
        <f t="shared" ref="H6:H52" si="0">F6*G6</f>
        <v>0</v>
      </c>
      <c r="I6" s="11"/>
    </row>
    <row r="7" spans="2:12" ht="51" x14ac:dyDescent="0.25">
      <c r="B7" s="12"/>
      <c r="C7" s="12"/>
      <c r="D7" s="13"/>
      <c r="E7" s="10" t="s">
        <v>126</v>
      </c>
      <c r="F7" s="139"/>
      <c r="G7" s="140"/>
      <c r="H7" s="143"/>
      <c r="I7" s="11"/>
    </row>
    <row r="8" spans="2:12" ht="18" customHeight="1" x14ac:dyDescent="0.25">
      <c r="B8" s="73" t="s">
        <v>46</v>
      </c>
      <c r="C8" s="65" t="s">
        <v>9</v>
      </c>
      <c r="D8" s="85" t="s">
        <v>11</v>
      </c>
      <c r="E8" s="83" t="s">
        <v>35</v>
      </c>
      <c r="F8" s="134">
        <v>19.8</v>
      </c>
      <c r="G8" s="135"/>
      <c r="H8" s="128">
        <f t="shared" si="0"/>
        <v>0</v>
      </c>
      <c r="I8" s="11"/>
    </row>
    <row r="9" spans="2:12" ht="63.75" x14ac:dyDescent="0.25">
      <c r="B9" s="61"/>
      <c r="C9" s="61"/>
      <c r="D9" s="103"/>
      <c r="E9" s="78" t="s">
        <v>133</v>
      </c>
      <c r="F9" s="141"/>
      <c r="G9" s="142"/>
      <c r="H9" s="147"/>
      <c r="I9" s="11"/>
    </row>
    <row r="10" spans="2:12" ht="51" x14ac:dyDescent="0.25">
      <c r="B10" s="34" t="s">
        <v>47</v>
      </c>
      <c r="C10" s="10" t="s">
        <v>9</v>
      </c>
      <c r="D10" s="26" t="s">
        <v>11</v>
      </c>
      <c r="E10" s="57" t="s">
        <v>110</v>
      </c>
      <c r="F10" s="145">
        <v>50</v>
      </c>
      <c r="G10" s="145"/>
      <c r="H10" s="133">
        <f t="shared" ref="H10" si="1">F10*G10</f>
        <v>0</v>
      </c>
      <c r="I10" s="11"/>
    </row>
    <row r="11" spans="2:12" ht="92.25" customHeight="1" x14ac:dyDescent="0.25">
      <c r="B11" s="14"/>
      <c r="C11" s="14"/>
      <c r="D11" s="114"/>
      <c r="E11" s="51" t="s">
        <v>132</v>
      </c>
      <c r="F11" s="131"/>
      <c r="G11" s="132"/>
      <c r="H11" s="133"/>
      <c r="I11" s="11"/>
      <c r="L11" s="24"/>
    </row>
    <row r="12" spans="2:12" ht="42.75" customHeight="1" x14ac:dyDescent="0.25">
      <c r="B12" s="73" t="s">
        <v>94</v>
      </c>
      <c r="C12" s="65" t="s">
        <v>9</v>
      </c>
      <c r="D12" s="118" t="s">
        <v>93</v>
      </c>
      <c r="E12" s="74" t="s">
        <v>98</v>
      </c>
      <c r="F12" s="128">
        <v>1</v>
      </c>
      <c r="G12" s="150"/>
      <c r="H12" s="130">
        <f t="shared" ref="H12" si="2">F12*G12</f>
        <v>0</v>
      </c>
      <c r="I12" s="11"/>
      <c r="L12" s="24"/>
    </row>
    <row r="13" spans="2:12" ht="57.75" customHeight="1" x14ac:dyDescent="0.25">
      <c r="B13" s="70"/>
      <c r="C13" s="78"/>
      <c r="D13" s="113"/>
      <c r="E13" s="81" t="s">
        <v>95</v>
      </c>
      <c r="F13" s="141"/>
      <c r="G13" s="142"/>
      <c r="H13" s="138"/>
      <c r="I13" s="11"/>
      <c r="L13" s="24"/>
    </row>
    <row r="14" spans="2:12" x14ac:dyDescent="0.25">
      <c r="B14" s="34" t="s">
        <v>48</v>
      </c>
      <c r="C14" s="10" t="s">
        <v>9</v>
      </c>
      <c r="D14" s="26" t="s">
        <v>10</v>
      </c>
      <c r="E14" s="27" t="s">
        <v>113</v>
      </c>
      <c r="F14" s="151">
        <v>6</v>
      </c>
      <c r="G14" s="129"/>
      <c r="H14" s="143">
        <f t="shared" si="0"/>
        <v>0</v>
      </c>
      <c r="I14" s="11"/>
    </row>
    <row r="15" spans="2:12" ht="69" customHeight="1" x14ac:dyDescent="0.25">
      <c r="B15" s="12"/>
      <c r="C15" s="12"/>
      <c r="D15" s="13"/>
      <c r="E15" s="32" t="s">
        <v>130</v>
      </c>
      <c r="F15" s="131"/>
      <c r="G15" s="132"/>
      <c r="H15" s="143"/>
      <c r="I15" s="11"/>
    </row>
    <row r="16" spans="2:12" x14ac:dyDescent="0.25">
      <c r="B16" s="73" t="s">
        <v>49</v>
      </c>
      <c r="C16" s="65" t="s">
        <v>9</v>
      </c>
      <c r="D16" s="85" t="s">
        <v>10</v>
      </c>
      <c r="E16" s="65" t="s">
        <v>12</v>
      </c>
      <c r="F16" s="128">
        <v>1</v>
      </c>
      <c r="G16" s="129"/>
      <c r="H16" s="128">
        <f t="shared" si="0"/>
        <v>0</v>
      </c>
      <c r="I16" s="11"/>
    </row>
    <row r="17" spans="2:10" ht="51" x14ac:dyDescent="0.25">
      <c r="B17" s="61"/>
      <c r="C17" s="61"/>
      <c r="D17" s="103"/>
      <c r="E17" s="95" t="s">
        <v>100</v>
      </c>
      <c r="F17" s="141"/>
      <c r="G17" s="142"/>
      <c r="H17" s="147"/>
      <c r="I17" s="11"/>
    </row>
    <row r="18" spans="2:10" x14ac:dyDescent="0.25">
      <c r="B18" s="34" t="s">
        <v>50</v>
      </c>
      <c r="C18" s="10" t="s">
        <v>9</v>
      </c>
      <c r="D18" s="26" t="s">
        <v>10</v>
      </c>
      <c r="E18" s="10" t="s">
        <v>13</v>
      </c>
      <c r="F18" s="143">
        <v>1</v>
      </c>
      <c r="G18" s="145"/>
      <c r="H18" s="143">
        <f t="shared" si="0"/>
        <v>0</v>
      </c>
      <c r="I18" s="11"/>
    </row>
    <row r="19" spans="2:10" ht="39.75" customHeight="1" x14ac:dyDescent="0.25">
      <c r="B19" s="12"/>
      <c r="C19" s="12"/>
      <c r="D19" s="13"/>
      <c r="E19" s="14" t="s">
        <v>21</v>
      </c>
      <c r="F19" s="131"/>
      <c r="G19" s="132"/>
      <c r="H19" s="143"/>
      <c r="I19" s="11"/>
    </row>
    <row r="20" spans="2:10" ht="25.5" x14ac:dyDescent="0.25">
      <c r="B20" s="73" t="s">
        <v>51</v>
      </c>
      <c r="C20" s="65" t="s">
        <v>9</v>
      </c>
      <c r="D20" s="85" t="s">
        <v>14</v>
      </c>
      <c r="E20" s="96" t="s">
        <v>26</v>
      </c>
      <c r="F20" s="144">
        <v>28</v>
      </c>
      <c r="G20" s="129"/>
      <c r="H20" s="128">
        <f t="shared" si="0"/>
        <v>0</v>
      </c>
      <c r="I20" s="11"/>
    </row>
    <row r="21" spans="2:10" ht="67.5" customHeight="1" x14ac:dyDescent="0.25">
      <c r="B21" s="70"/>
      <c r="C21" s="70"/>
      <c r="D21" s="113"/>
      <c r="E21" s="97" t="s">
        <v>78</v>
      </c>
      <c r="F21" s="141"/>
      <c r="G21" s="142"/>
      <c r="H21" s="147"/>
      <c r="I21" s="11"/>
    </row>
    <row r="22" spans="2:10" ht="25.5" x14ac:dyDescent="0.25">
      <c r="B22" s="34" t="s">
        <v>52</v>
      </c>
      <c r="C22" s="10" t="s">
        <v>9</v>
      </c>
      <c r="D22" s="26" t="s">
        <v>10</v>
      </c>
      <c r="E22" s="27" t="s">
        <v>105</v>
      </c>
      <c r="F22" s="143">
        <v>1</v>
      </c>
      <c r="G22" s="145"/>
      <c r="H22" s="143">
        <f t="shared" si="0"/>
        <v>0</v>
      </c>
      <c r="I22" s="11"/>
    </row>
    <row r="23" spans="2:10" ht="145.5" customHeight="1" x14ac:dyDescent="0.25">
      <c r="B23" s="14"/>
      <c r="C23" s="14"/>
      <c r="D23" s="114"/>
      <c r="E23" s="10" t="s">
        <v>124</v>
      </c>
      <c r="F23" s="131"/>
      <c r="G23" s="132"/>
      <c r="H23" s="143"/>
      <c r="I23" s="11"/>
    </row>
    <row r="24" spans="2:10" ht="25.5" x14ac:dyDescent="0.25">
      <c r="B24" s="73" t="s">
        <v>53</v>
      </c>
      <c r="C24" s="65" t="s">
        <v>9</v>
      </c>
      <c r="D24" s="85" t="s">
        <v>10</v>
      </c>
      <c r="E24" s="98" t="s">
        <v>72</v>
      </c>
      <c r="F24" s="128">
        <v>24</v>
      </c>
      <c r="G24" s="129"/>
      <c r="H24" s="128">
        <f t="shared" si="0"/>
        <v>0</v>
      </c>
      <c r="I24" s="11"/>
    </row>
    <row r="25" spans="2:10" ht="28.5" customHeight="1" x14ac:dyDescent="0.25">
      <c r="B25" s="61"/>
      <c r="C25" s="61"/>
      <c r="D25" s="103"/>
      <c r="E25" s="99" t="s">
        <v>28</v>
      </c>
      <c r="F25" s="141"/>
      <c r="G25" s="142"/>
      <c r="H25" s="147"/>
      <c r="I25" s="11"/>
    </row>
    <row r="26" spans="2:10" x14ac:dyDescent="0.25">
      <c r="B26" s="34" t="s">
        <v>54</v>
      </c>
      <c r="C26" s="10" t="s">
        <v>9</v>
      </c>
      <c r="D26" s="13" t="s">
        <v>42</v>
      </c>
      <c r="E26" s="42" t="s">
        <v>73</v>
      </c>
      <c r="F26" s="139">
        <v>12</v>
      </c>
      <c r="G26" s="135"/>
      <c r="H26" s="143">
        <f t="shared" si="0"/>
        <v>0</v>
      </c>
      <c r="I26" s="11"/>
    </row>
    <row r="27" spans="2:10" ht="25.5" x14ac:dyDescent="0.25">
      <c r="B27" s="12"/>
      <c r="C27" s="12"/>
      <c r="D27" s="13"/>
      <c r="E27" s="42" t="s">
        <v>37</v>
      </c>
      <c r="F27" s="152"/>
      <c r="G27" s="132"/>
      <c r="H27" s="143"/>
      <c r="I27" s="11"/>
    </row>
    <row r="28" spans="2:10" x14ac:dyDescent="0.25">
      <c r="B28" s="73" t="s">
        <v>55</v>
      </c>
      <c r="C28" s="65" t="s">
        <v>9</v>
      </c>
      <c r="D28" s="85" t="s">
        <v>10</v>
      </c>
      <c r="E28" s="98" t="s">
        <v>29</v>
      </c>
      <c r="F28" s="128">
        <v>12</v>
      </c>
      <c r="G28" s="129"/>
      <c r="H28" s="128">
        <f t="shared" si="0"/>
        <v>0</v>
      </c>
      <c r="I28" s="11"/>
    </row>
    <row r="29" spans="2:10" ht="51" x14ac:dyDescent="0.25">
      <c r="B29" s="70"/>
      <c r="C29" s="70"/>
      <c r="D29" s="113"/>
      <c r="E29" s="99" t="s">
        <v>77</v>
      </c>
      <c r="F29" s="141"/>
      <c r="G29" s="142"/>
      <c r="H29" s="147"/>
      <c r="I29" s="11"/>
    </row>
    <row r="30" spans="2:10" x14ac:dyDescent="0.25">
      <c r="B30" s="34" t="s">
        <v>56</v>
      </c>
      <c r="C30" s="10" t="s">
        <v>9</v>
      </c>
      <c r="D30" s="26" t="s">
        <v>10</v>
      </c>
      <c r="E30" s="51" t="s">
        <v>101</v>
      </c>
      <c r="F30" s="143">
        <v>1</v>
      </c>
      <c r="G30" s="145"/>
      <c r="H30" s="143">
        <f t="shared" si="0"/>
        <v>0</v>
      </c>
      <c r="I30" s="11"/>
      <c r="J30" s="29"/>
    </row>
    <row r="31" spans="2:10" ht="81" customHeight="1" x14ac:dyDescent="0.25">
      <c r="B31" s="14"/>
      <c r="C31" s="14"/>
      <c r="D31" s="114"/>
      <c r="E31" s="44" t="s">
        <v>33</v>
      </c>
      <c r="F31" s="131"/>
      <c r="G31" s="132"/>
      <c r="H31" s="143"/>
      <c r="I31" s="11"/>
    </row>
    <row r="32" spans="2:10" x14ac:dyDescent="0.25">
      <c r="B32" s="73" t="s">
        <v>57</v>
      </c>
      <c r="C32" s="65" t="s">
        <v>9</v>
      </c>
      <c r="D32" s="85" t="s">
        <v>10</v>
      </c>
      <c r="E32" s="66" t="s">
        <v>24</v>
      </c>
      <c r="F32" s="128">
        <v>12</v>
      </c>
      <c r="G32" s="129"/>
      <c r="H32" s="128">
        <f t="shared" si="0"/>
        <v>0</v>
      </c>
      <c r="I32" s="11"/>
    </row>
    <row r="33" spans="2:10" ht="25.5" x14ac:dyDescent="0.25">
      <c r="B33" s="68"/>
      <c r="C33" s="68"/>
      <c r="D33" s="119"/>
      <c r="E33" s="69" t="s">
        <v>64</v>
      </c>
      <c r="F33" s="141"/>
      <c r="G33" s="142"/>
      <c r="H33" s="147"/>
      <c r="I33" s="11"/>
    </row>
    <row r="34" spans="2:10" ht="38.25" x14ac:dyDescent="0.25">
      <c r="B34" s="34" t="s">
        <v>58</v>
      </c>
      <c r="C34" s="10" t="s">
        <v>9</v>
      </c>
      <c r="D34" s="26" t="s">
        <v>14</v>
      </c>
      <c r="E34" s="44" t="s">
        <v>25</v>
      </c>
      <c r="F34" s="151">
        <v>160</v>
      </c>
      <c r="G34" s="145"/>
      <c r="H34" s="143">
        <f t="shared" si="0"/>
        <v>0</v>
      </c>
      <c r="I34" s="11"/>
    </row>
    <row r="35" spans="2:10" ht="27.75" customHeight="1" x14ac:dyDescent="0.25">
      <c r="B35" s="12"/>
      <c r="C35" s="12"/>
      <c r="D35" s="13"/>
      <c r="E35" s="44" t="s">
        <v>27</v>
      </c>
      <c r="F35" s="131"/>
      <c r="G35" s="132"/>
      <c r="H35" s="143"/>
      <c r="I35" s="11"/>
    </row>
    <row r="36" spans="2:10" ht="27.75" customHeight="1" x14ac:dyDescent="0.25">
      <c r="B36" s="73" t="s">
        <v>59</v>
      </c>
      <c r="C36" s="65" t="s">
        <v>9</v>
      </c>
      <c r="D36" s="85" t="s">
        <v>10</v>
      </c>
      <c r="E36" s="66" t="s">
        <v>31</v>
      </c>
      <c r="F36" s="128">
        <v>1</v>
      </c>
      <c r="G36" s="129"/>
      <c r="H36" s="128">
        <f t="shared" si="0"/>
        <v>0</v>
      </c>
      <c r="I36" s="11"/>
    </row>
    <row r="37" spans="2:10" ht="69" customHeight="1" x14ac:dyDescent="0.25">
      <c r="B37" s="70"/>
      <c r="C37" s="70"/>
      <c r="D37" s="113"/>
      <c r="E37" s="69" t="s">
        <v>32</v>
      </c>
      <c r="F37" s="141"/>
      <c r="G37" s="142"/>
      <c r="H37" s="147"/>
      <c r="I37" s="11"/>
    </row>
    <row r="38" spans="2:10" ht="16.5" customHeight="1" x14ac:dyDescent="0.25">
      <c r="B38" s="34" t="s">
        <v>60</v>
      </c>
      <c r="C38" s="10" t="s">
        <v>9</v>
      </c>
      <c r="D38" s="26" t="s">
        <v>10</v>
      </c>
      <c r="E38" s="45" t="s">
        <v>103</v>
      </c>
      <c r="F38" s="143">
        <v>1</v>
      </c>
      <c r="G38" s="129"/>
      <c r="H38" s="143">
        <f t="shared" si="0"/>
        <v>0</v>
      </c>
      <c r="I38" s="11"/>
      <c r="J38" s="29"/>
    </row>
    <row r="39" spans="2:10" ht="29.25" customHeight="1" x14ac:dyDescent="0.25">
      <c r="B39" s="12"/>
      <c r="C39" s="12"/>
      <c r="D39" s="13"/>
      <c r="E39" s="45" t="s">
        <v>102</v>
      </c>
      <c r="F39" s="131"/>
      <c r="G39" s="132"/>
      <c r="H39" s="143"/>
      <c r="I39" s="11"/>
    </row>
    <row r="40" spans="2:10" ht="25.5" x14ac:dyDescent="0.25">
      <c r="B40" s="73" t="s">
        <v>61</v>
      </c>
      <c r="C40" s="65" t="s">
        <v>9</v>
      </c>
      <c r="D40" s="85" t="s">
        <v>10</v>
      </c>
      <c r="E40" s="71" t="s">
        <v>30</v>
      </c>
      <c r="F40" s="128">
        <v>1</v>
      </c>
      <c r="G40" s="129"/>
      <c r="H40" s="128">
        <f t="shared" si="0"/>
        <v>0</v>
      </c>
      <c r="I40" s="11"/>
    </row>
    <row r="41" spans="2:10" ht="29.25" customHeight="1" x14ac:dyDescent="0.25">
      <c r="B41" s="61"/>
      <c r="C41" s="61"/>
      <c r="D41" s="103"/>
      <c r="E41" s="100" t="s">
        <v>76</v>
      </c>
      <c r="F41" s="141"/>
      <c r="G41" s="142"/>
      <c r="H41" s="147"/>
      <c r="I41" s="11"/>
    </row>
    <row r="42" spans="2:10" x14ac:dyDescent="0.25">
      <c r="B42" s="34" t="s">
        <v>62</v>
      </c>
      <c r="C42" s="10" t="s">
        <v>9</v>
      </c>
      <c r="D42" s="26" t="s">
        <v>10</v>
      </c>
      <c r="E42" s="26" t="s">
        <v>15</v>
      </c>
      <c r="F42" s="143">
        <v>12</v>
      </c>
      <c r="G42" s="129"/>
      <c r="H42" s="143">
        <f t="shared" si="0"/>
        <v>0</v>
      </c>
      <c r="I42" s="11"/>
    </row>
    <row r="43" spans="2:10" x14ac:dyDescent="0.25">
      <c r="B43" s="10"/>
      <c r="C43" s="10"/>
      <c r="D43" s="26"/>
      <c r="E43" s="26" t="s">
        <v>15</v>
      </c>
      <c r="F43" s="143"/>
      <c r="G43" s="145"/>
      <c r="H43" s="143"/>
      <c r="I43" s="11"/>
    </row>
    <row r="44" spans="2:10" x14ac:dyDescent="0.25">
      <c r="B44" s="73" t="s">
        <v>63</v>
      </c>
      <c r="C44" s="65" t="s">
        <v>9</v>
      </c>
      <c r="D44" s="85"/>
      <c r="E44" s="90" t="s">
        <v>38</v>
      </c>
      <c r="F44" s="128">
        <v>24</v>
      </c>
      <c r="G44" s="129"/>
      <c r="H44" s="128">
        <f t="shared" si="0"/>
        <v>0</v>
      </c>
      <c r="I44" s="11"/>
    </row>
    <row r="45" spans="2:10" ht="30" customHeight="1" x14ac:dyDescent="0.25">
      <c r="B45" s="78"/>
      <c r="C45" s="78"/>
      <c r="D45" s="86"/>
      <c r="E45" s="92" t="s">
        <v>39</v>
      </c>
      <c r="F45" s="147"/>
      <c r="G45" s="148"/>
      <c r="H45" s="147"/>
      <c r="I45" s="11"/>
    </row>
    <row r="46" spans="2:10" x14ac:dyDescent="0.25">
      <c r="B46" s="34" t="s">
        <v>65</v>
      </c>
      <c r="C46" s="10" t="s">
        <v>9</v>
      </c>
      <c r="D46" s="26" t="s">
        <v>10</v>
      </c>
      <c r="E46" s="26" t="s">
        <v>16</v>
      </c>
      <c r="F46" s="143">
        <v>1</v>
      </c>
      <c r="G46" s="145"/>
      <c r="H46" s="143">
        <f t="shared" si="0"/>
        <v>0</v>
      </c>
      <c r="I46" s="11"/>
    </row>
    <row r="47" spans="2:10" ht="43.5" customHeight="1" x14ac:dyDescent="0.25">
      <c r="B47" s="12"/>
      <c r="C47" s="12"/>
      <c r="D47" s="13"/>
      <c r="E47" s="33" t="s">
        <v>75</v>
      </c>
      <c r="F47" s="131"/>
      <c r="G47" s="132"/>
      <c r="H47" s="143"/>
      <c r="I47" s="11"/>
    </row>
    <row r="48" spans="2:10" ht="17.100000000000001" customHeight="1" x14ac:dyDescent="0.25">
      <c r="B48" s="73" t="s">
        <v>66</v>
      </c>
      <c r="C48" s="65" t="s">
        <v>9</v>
      </c>
      <c r="D48" s="115" t="s">
        <v>42</v>
      </c>
      <c r="E48" s="87" t="s">
        <v>40</v>
      </c>
      <c r="F48" s="149">
        <v>1</v>
      </c>
      <c r="G48" s="150"/>
      <c r="H48" s="128">
        <f t="shared" si="0"/>
        <v>0</v>
      </c>
      <c r="I48" s="11"/>
    </row>
    <row r="49" spans="2:9" ht="80.25" customHeight="1" x14ac:dyDescent="0.25">
      <c r="B49" s="61"/>
      <c r="C49" s="61"/>
      <c r="D49" s="103"/>
      <c r="E49" s="89" t="s">
        <v>134</v>
      </c>
      <c r="F49" s="141"/>
      <c r="G49" s="142"/>
      <c r="H49" s="147"/>
      <c r="I49" s="11"/>
    </row>
    <row r="50" spans="2:9" x14ac:dyDescent="0.25">
      <c r="B50" s="73" t="s">
        <v>67</v>
      </c>
      <c r="C50" s="65" t="s">
        <v>9</v>
      </c>
      <c r="D50" s="115" t="s">
        <v>42</v>
      </c>
      <c r="E50" s="87" t="s">
        <v>41</v>
      </c>
      <c r="F50" s="149">
        <v>6</v>
      </c>
      <c r="G50" s="150"/>
      <c r="H50" s="128">
        <f t="shared" si="0"/>
        <v>0</v>
      </c>
      <c r="I50" s="11"/>
    </row>
    <row r="51" spans="2:9" ht="54" customHeight="1" x14ac:dyDescent="0.25">
      <c r="B51" s="61"/>
      <c r="C51" s="61"/>
      <c r="D51" s="103"/>
      <c r="E51" s="89" t="s">
        <v>128</v>
      </c>
      <c r="F51" s="141"/>
      <c r="G51" s="142"/>
      <c r="H51" s="147"/>
      <c r="I51" s="11"/>
    </row>
    <row r="52" spans="2:9" x14ac:dyDescent="0.25">
      <c r="B52" s="73" t="s">
        <v>68</v>
      </c>
      <c r="C52" s="65" t="s">
        <v>9</v>
      </c>
      <c r="D52" s="115" t="s">
        <v>42</v>
      </c>
      <c r="E52" s="87" t="s">
        <v>43</v>
      </c>
      <c r="F52" s="149">
        <v>1</v>
      </c>
      <c r="G52" s="150"/>
      <c r="H52" s="128">
        <f t="shared" si="0"/>
        <v>0</v>
      </c>
      <c r="I52" s="11"/>
    </row>
    <row r="53" spans="2:9" x14ac:dyDescent="0.25">
      <c r="B53" s="61"/>
      <c r="C53" s="61"/>
      <c r="D53" s="103"/>
      <c r="E53" s="89" t="s">
        <v>44</v>
      </c>
      <c r="F53" s="101"/>
      <c r="G53" s="101"/>
      <c r="H53" s="67"/>
      <c r="I53" s="11"/>
    </row>
    <row r="54" spans="2:9" x14ac:dyDescent="0.25">
      <c r="B54" s="15"/>
      <c r="C54" s="15"/>
      <c r="D54" s="24"/>
      <c r="E54" s="18" t="s">
        <v>22</v>
      </c>
      <c r="F54" s="37"/>
      <c r="G54" s="37"/>
      <c r="H54" s="38">
        <f>SUM(H4:H53)</f>
        <v>0</v>
      </c>
      <c r="I54" s="25"/>
    </row>
    <row r="55" spans="2:9" x14ac:dyDescent="0.25">
      <c r="B55" s="15"/>
      <c r="C55" s="15"/>
      <c r="D55" s="24"/>
      <c r="E55" s="18" t="s">
        <v>23</v>
      </c>
      <c r="F55" s="16"/>
      <c r="G55" s="25"/>
      <c r="H55" s="25"/>
    </row>
    <row r="56" spans="2:9" x14ac:dyDescent="0.25">
      <c r="B56" s="17"/>
      <c r="C56" s="17"/>
      <c r="D56" s="23"/>
      <c r="E56" s="23"/>
      <c r="F56" s="17"/>
      <c r="G56" s="23"/>
      <c r="H56" s="23"/>
    </row>
    <row r="57" spans="2:9" x14ac:dyDescent="0.25">
      <c r="B57" s="15"/>
      <c r="C57" s="15"/>
      <c r="D57" s="24"/>
      <c r="E57" s="18" t="s">
        <v>17</v>
      </c>
      <c r="F57" s="16"/>
      <c r="G57" s="25"/>
      <c r="H57" s="25">
        <f>H54</f>
        <v>0</v>
      </c>
    </row>
    <row r="58" spans="2:9" x14ac:dyDescent="0.25">
      <c r="B58" s="17"/>
      <c r="C58" s="17"/>
      <c r="D58" s="23"/>
      <c r="E58" s="23"/>
      <c r="F58" s="17"/>
      <c r="G58" s="23"/>
      <c r="H58" s="23"/>
    </row>
    <row r="59" spans="2:9" x14ac:dyDescent="0.25">
      <c r="B59" s="15"/>
      <c r="C59" s="15"/>
      <c r="D59" s="24"/>
      <c r="E59" s="35" t="s">
        <v>89</v>
      </c>
      <c r="F59" s="15"/>
      <c r="G59" s="24"/>
      <c r="H59" s="19">
        <f>H57*0.13</f>
        <v>0</v>
      </c>
    </row>
    <row r="60" spans="2:9" x14ac:dyDescent="0.25">
      <c r="B60" s="15"/>
      <c r="C60" s="15"/>
      <c r="D60" s="24"/>
      <c r="E60" s="50" t="s">
        <v>90</v>
      </c>
      <c r="F60" s="15"/>
      <c r="G60" s="24"/>
      <c r="H60" s="19">
        <f>H57*0.06</f>
        <v>0</v>
      </c>
    </row>
    <row r="61" spans="2:9" x14ac:dyDescent="0.25">
      <c r="B61" s="15"/>
      <c r="C61" s="15"/>
      <c r="D61" s="24"/>
      <c r="E61" s="18" t="s">
        <v>18</v>
      </c>
      <c r="F61" s="15"/>
      <c r="H61" s="19">
        <f>H57+H59+H60</f>
        <v>0</v>
      </c>
    </row>
    <row r="62" spans="2:9" x14ac:dyDescent="0.25">
      <c r="B62" s="15"/>
      <c r="C62" s="15"/>
      <c r="D62" s="24"/>
      <c r="E62" s="18" t="s">
        <v>19</v>
      </c>
      <c r="F62" s="15"/>
      <c r="G62" s="24"/>
      <c r="H62" s="22">
        <f>H61*0.21</f>
        <v>0</v>
      </c>
    </row>
    <row r="63" spans="2:9" x14ac:dyDescent="0.25">
      <c r="B63" s="15"/>
      <c r="C63" s="15"/>
      <c r="D63" s="24"/>
      <c r="E63" s="18" t="s">
        <v>20</v>
      </c>
      <c r="F63" s="15"/>
      <c r="H63" s="19">
        <f>H61+H62</f>
        <v>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4F85F-A4A7-4BC0-AF79-1D091156E7BB}">
  <dimension ref="B2:L63"/>
  <sheetViews>
    <sheetView zoomScaleNormal="100" workbookViewId="0">
      <selection activeCell="K55" sqref="K55"/>
    </sheetView>
  </sheetViews>
  <sheetFormatPr defaultRowHeight="15" x14ac:dyDescent="0.25"/>
  <cols>
    <col min="2" max="2" width="8.140625" style="116" customWidth="1"/>
    <col min="3" max="3" width="7.28515625" bestFit="1" customWidth="1"/>
    <col min="4" max="4" width="4.5703125" bestFit="1" customWidth="1"/>
    <col min="5" max="5" width="34.85546875" customWidth="1"/>
  </cols>
  <sheetData>
    <row r="2" spans="2:12" x14ac:dyDescent="0.25">
      <c r="B2" s="1" t="s">
        <v>0</v>
      </c>
      <c r="C2" s="1" t="s">
        <v>1</v>
      </c>
      <c r="D2" s="2" t="s">
        <v>2</v>
      </c>
      <c r="E2" s="1" t="s">
        <v>3</v>
      </c>
      <c r="F2" s="2" t="s">
        <v>4</v>
      </c>
      <c r="G2" s="1" t="s">
        <v>5</v>
      </c>
      <c r="H2" s="1" t="s">
        <v>6</v>
      </c>
    </row>
    <row r="3" spans="2:12" ht="25.5" x14ac:dyDescent="0.25">
      <c r="B3" s="3">
        <v>1</v>
      </c>
      <c r="C3" s="4" t="s">
        <v>7</v>
      </c>
      <c r="D3" s="117"/>
      <c r="E3" s="31" t="s">
        <v>69</v>
      </c>
      <c r="F3" s="6"/>
      <c r="G3" s="7"/>
      <c r="H3" s="8"/>
    </row>
    <row r="4" spans="2:12" x14ac:dyDescent="0.25">
      <c r="B4" s="75" t="s">
        <v>8</v>
      </c>
      <c r="C4" s="65" t="s">
        <v>9</v>
      </c>
      <c r="D4" s="85" t="s">
        <v>10</v>
      </c>
      <c r="E4" s="65" t="s">
        <v>96</v>
      </c>
      <c r="F4" s="128">
        <v>1</v>
      </c>
      <c r="G4" s="129"/>
      <c r="H4" s="128">
        <f>F4*G4</f>
        <v>0</v>
      </c>
      <c r="I4" s="11"/>
    </row>
    <row r="5" spans="2:12" ht="29.25" customHeight="1" x14ac:dyDescent="0.25">
      <c r="B5" s="61"/>
      <c r="C5" s="61"/>
      <c r="D5" s="103"/>
      <c r="E5" s="95" t="s">
        <v>97</v>
      </c>
      <c r="F5" s="141"/>
      <c r="G5" s="142"/>
      <c r="H5" s="147"/>
      <c r="I5" s="11"/>
    </row>
    <row r="6" spans="2:12" ht="15" customHeight="1" x14ac:dyDescent="0.25">
      <c r="B6" s="9" t="s">
        <v>46</v>
      </c>
      <c r="C6" s="10" t="s">
        <v>36</v>
      </c>
      <c r="D6" s="26" t="s">
        <v>107</v>
      </c>
      <c r="E6" s="10" t="s">
        <v>35</v>
      </c>
      <c r="F6" s="140">
        <v>0</v>
      </c>
      <c r="G6" s="135"/>
      <c r="H6" s="145">
        <f t="shared" ref="H6:H52" si="0">F6*G6</f>
        <v>0</v>
      </c>
      <c r="I6" s="11"/>
    </row>
    <row r="7" spans="2:12" ht="63.75" x14ac:dyDescent="0.25">
      <c r="B7" s="58"/>
      <c r="C7" s="58"/>
      <c r="D7" s="120"/>
      <c r="E7" s="10" t="s">
        <v>133</v>
      </c>
      <c r="F7" s="132"/>
      <c r="G7" s="132"/>
      <c r="H7" s="145"/>
      <c r="I7" s="11"/>
    </row>
    <row r="8" spans="2:12" ht="54.75" customHeight="1" x14ac:dyDescent="0.25">
      <c r="B8" s="73" t="s">
        <v>47</v>
      </c>
      <c r="C8" s="65" t="s">
        <v>9</v>
      </c>
      <c r="D8" s="85" t="s">
        <v>11</v>
      </c>
      <c r="E8" s="80" t="s">
        <v>110</v>
      </c>
      <c r="F8" s="128">
        <v>60</v>
      </c>
      <c r="G8" s="129"/>
      <c r="H8" s="130">
        <f t="shared" ref="H8" si="1">F8*G8</f>
        <v>0</v>
      </c>
      <c r="I8" s="11"/>
    </row>
    <row r="9" spans="2:12" ht="104.25" customHeight="1" x14ac:dyDescent="0.25">
      <c r="B9" s="70"/>
      <c r="C9" s="70"/>
      <c r="D9" s="113"/>
      <c r="E9" s="81" t="s">
        <v>132</v>
      </c>
      <c r="F9" s="141"/>
      <c r="G9" s="142"/>
      <c r="H9" s="138"/>
      <c r="I9" s="11"/>
      <c r="L9" s="24"/>
    </row>
    <row r="10" spans="2:12" ht="42.75" customHeight="1" x14ac:dyDescent="0.25">
      <c r="B10" s="34" t="s">
        <v>94</v>
      </c>
      <c r="C10" s="10" t="s">
        <v>9</v>
      </c>
      <c r="D10" s="114" t="s">
        <v>93</v>
      </c>
      <c r="E10" s="51" t="s">
        <v>98</v>
      </c>
      <c r="F10" s="143">
        <v>1</v>
      </c>
      <c r="G10" s="132"/>
      <c r="H10" s="133">
        <f t="shared" ref="H10" si="2">F10*G10</f>
        <v>0</v>
      </c>
      <c r="I10" s="11"/>
      <c r="L10" s="24"/>
    </row>
    <row r="11" spans="2:12" ht="54" customHeight="1" x14ac:dyDescent="0.25">
      <c r="B11" s="14"/>
      <c r="C11" s="10"/>
      <c r="D11" s="114"/>
      <c r="E11" s="51" t="s">
        <v>95</v>
      </c>
      <c r="F11" s="131"/>
      <c r="G11" s="132"/>
      <c r="H11" s="133"/>
      <c r="I11" s="11"/>
      <c r="L11" s="24"/>
    </row>
    <row r="12" spans="2:12" x14ac:dyDescent="0.25">
      <c r="B12" s="75" t="s">
        <v>48</v>
      </c>
      <c r="C12" s="65" t="s">
        <v>36</v>
      </c>
      <c r="D12" s="85" t="s">
        <v>42</v>
      </c>
      <c r="E12" s="65" t="s">
        <v>112</v>
      </c>
      <c r="F12" s="129">
        <v>2</v>
      </c>
      <c r="G12" s="129"/>
      <c r="H12" s="129">
        <f t="shared" si="0"/>
        <v>0</v>
      </c>
      <c r="I12" s="11"/>
      <c r="J12" s="29"/>
    </row>
    <row r="13" spans="2:12" ht="69.75" customHeight="1" x14ac:dyDescent="0.25">
      <c r="B13" s="104"/>
      <c r="C13" s="104"/>
      <c r="D13" s="121"/>
      <c r="E13" s="82" t="s">
        <v>130</v>
      </c>
      <c r="F13" s="142"/>
      <c r="G13" s="142"/>
      <c r="H13" s="148"/>
      <c r="I13" s="11"/>
    </row>
    <row r="14" spans="2:12" x14ac:dyDescent="0.25">
      <c r="B14" s="34" t="s">
        <v>49</v>
      </c>
      <c r="C14" s="10" t="s">
        <v>9</v>
      </c>
      <c r="D14" s="26" t="s">
        <v>10</v>
      </c>
      <c r="E14" s="10" t="s">
        <v>12</v>
      </c>
      <c r="F14" s="143">
        <v>1</v>
      </c>
      <c r="G14" s="145"/>
      <c r="H14" s="143">
        <f t="shared" si="0"/>
        <v>0</v>
      </c>
      <c r="I14" s="11"/>
    </row>
    <row r="15" spans="2:12" ht="53.25" customHeight="1" x14ac:dyDescent="0.25">
      <c r="B15" s="12"/>
      <c r="C15" s="12"/>
      <c r="D15" s="13"/>
      <c r="E15" s="27" t="s">
        <v>100</v>
      </c>
      <c r="F15" s="131"/>
      <c r="G15" s="132"/>
      <c r="H15" s="143"/>
      <c r="I15" s="11"/>
    </row>
    <row r="16" spans="2:12" x14ac:dyDescent="0.25">
      <c r="B16" s="73" t="s">
        <v>50</v>
      </c>
      <c r="C16" s="65" t="s">
        <v>9</v>
      </c>
      <c r="D16" s="85" t="s">
        <v>10</v>
      </c>
      <c r="E16" s="65" t="s">
        <v>13</v>
      </c>
      <c r="F16" s="128">
        <v>1</v>
      </c>
      <c r="G16" s="129"/>
      <c r="H16" s="128">
        <f t="shared" si="0"/>
        <v>0</v>
      </c>
      <c r="I16" s="11"/>
    </row>
    <row r="17" spans="2:10" ht="41.25" customHeight="1" x14ac:dyDescent="0.25">
      <c r="B17" s="61"/>
      <c r="C17" s="61"/>
      <c r="D17" s="103"/>
      <c r="E17" s="70" t="s">
        <v>21</v>
      </c>
      <c r="F17" s="141"/>
      <c r="G17" s="142"/>
      <c r="H17" s="147"/>
      <c r="I17" s="11"/>
    </row>
    <row r="18" spans="2:10" ht="25.5" x14ac:dyDescent="0.25">
      <c r="B18" s="9" t="s">
        <v>51</v>
      </c>
      <c r="C18" s="10" t="s">
        <v>36</v>
      </c>
      <c r="D18" s="26" t="s">
        <v>108</v>
      </c>
      <c r="E18" s="51" t="s">
        <v>121</v>
      </c>
      <c r="F18" s="145">
        <v>35</v>
      </c>
      <c r="G18" s="145"/>
      <c r="H18" s="145">
        <f t="shared" si="0"/>
        <v>0</v>
      </c>
      <c r="I18" s="11"/>
    </row>
    <row r="19" spans="2:10" ht="69.75" customHeight="1" x14ac:dyDescent="0.25">
      <c r="B19" s="60"/>
      <c r="C19" s="60"/>
      <c r="D19" s="122"/>
      <c r="E19" s="51" t="s">
        <v>117</v>
      </c>
      <c r="F19" s="132"/>
      <c r="G19" s="132"/>
      <c r="H19" s="145"/>
      <c r="I19" s="11"/>
    </row>
    <row r="20" spans="2:10" ht="25.5" x14ac:dyDescent="0.25">
      <c r="B20" s="73" t="s">
        <v>52</v>
      </c>
      <c r="C20" s="65" t="s">
        <v>9</v>
      </c>
      <c r="D20" s="85" t="s">
        <v>10</v>
      </c>
      <c r="E20" s="77" t="s">
        <v>105</v>
      </c>
      <c r="F20" s="128">
        <v>1</v>
      </c>
      <c r="G20" s="129"/>
      <c r="H20" s="128">
        <f t="shared" si="0"/>
        <v>0</v>
      </c>
      <c r="I20" s="11"/>
    </row>
    <row r="21" spans="2:10" ht="148.5" customHeight="1" x14ac:dyDescent="0.25">
      <c r="B21" s="70"/>
      <c r="C21" s="70"/>
      <c r="D21" s="113"/>
      <c r="E21" s="78" t="s">
        <v>125</v>
      </c>
      <c r="F21" s="141"/>
      <c r="G21" s="142"/>
      <c r="H21" s="147"/>
      <c r="I21" s="11"/>
    </row>
    <row r="22" spans="2:10" ht="25.5" x14ac:dyDescent="0.25">
      <c r="B22" s="34" t="s">
        <v>53</v>
      </c>
      <c r="C22" s="10" t="s">
        <v>9</v>
      </c>
      <c r="D22" s="26" t="s">
        <v>10</v>
      </c>
      <c r="E22" s="43" t="s">
        <v>72</v>
      </c>
      <c r="F22" s="143">
        <v>28</v>
      </c>
      <c r="G22" s="145"/>
      <c r="H22" s="143">
        <f t="shared" si="0"/>
        <v>0</v>
      </c>
      <c r="I22" s="11"/>
    </row>
    <row r="23" spans="2:10" ht="30.75" customHeight="1" x14ac:dyDescent="0.25">
      <c r="B23" s="12"/>
      <c r="C23" s="12"/>
      <c r="D23" s="13"/>
      <c r="E23" s="43" t="s">
        <v>28</v>
      </c>
      <c r="F23" s="131"/>
      <c r="G23" s="132"/>
      <c r="H23" s="143"/>
      <c r="I23" s="11"/>
    </row>
    <row r="24" spans="2:10" x14ac:dyDescent="0.25">
      <c r="B24" s="73" t="s">
        <v>54</v>
      </c>
      <c r="C24" s="65" t="s">
        <v>9</v>
      </c>
      <c r="D24" s="115" t="s">
        <v>42</v>
      </c>
      <c r="E24" s="83" t="s">
        <v>73</v>
      </c>
      <c r="F24" s="134">
        <v>12</v>
      </c>
      <c r="G24" s="135"/>
      <c r="H24" s="128">
        <f t="shared" si="0"/>
        <v>0</v>
      </c>
      <c r="I24" s="11"/>
    </row>
    <row r="25" spans="2:10" ht="25.5" x14ac:dyDescent="0.25">
      <c r="B25" s="61"/>
      <c r="C25" s="61"/>
      <c r="D25" s="103"/>
      <c r="E25" s="84" t="s">
        <v>37</v>
      </c>
      <c r="F25" s="146"/>
      <c r="G25" s="142"/>
      <c r="H25" s="147"/>
      <c r="I25" s="11"/>
    </row>
    <row r="26" spans="2:10" x14ac:dyDescent="0.25">
      <c r="B26" s="34" t="s">
        <v>55</v>
      </c>
      <c r="C26" s="10" t="s">
        <v>9</v>
      </c>
      <c r="D26" s="26" t="s">
        <v>10</v>
      </c>
      <c r="E26" s="43" t="s">
        <v>29</v>
      </c>
      <c r="F26" s="143">
        <v>12</v>
      </c>
      <c r="G26" s="145"/>
      <c r="H26" s="143">
        <f t="shared" si="0"/>
        <v>0</v>
      </c>
      <c r="I26" s="11"/>
    </row>
    <row r="27" spans="2:10" ht="51" x14ac:dyDescent="0.25">
      <c r="B27" s="14"/>
      <c r="C27" s="14"/>
      <c r="D27" s="114"/>
      <c r="E27" s="43" t="s">
        <v>77</v>
      </c>
      <c r="F27" s="131"/>
      <c r="G27" s="132"/>
      <c r="H27" s="143"/>
      <c r="I27" s="11"/>
    </row>
    <row r="28" spans="2:10" x14ac:dyDescent="0.25">
      <c r="B28" s="73" t="s">
        <v>56</v>
      </c>
      <c r="C28" s="65" t="s">
        <v>9</v>
      </c>
      <c r="D28" s="85" t="s">
        <v>10</v>
      </c>
      <c r="E28" s="74" t="s">
        <v>101</v>
      </c>
      <c r="F28" s="128">
        <v>1</v>
      </c>
      <c r="G28" s="129"/>
      <c r="H28" s="128">
        <f t="shared" si="0"/>
        <v>0</v>
      </c>
      <c r="I28" s="11"/>
      <c r="J28" s="29"/>
    </row>
    <row r="29" spans="2:10" ht="91.5" customHeight="1" x14ac:dyDescent="0.25">
      <c r="B29" s="70"/>
      <c r="C29" s="70"/>
      <c r="D29" s="113"/>
      <c r="E29" s="62" t="s">
        <v>116</v>
      </c>
      <c r="F29" s="141"/>
      <c r="G29" s="142"/>
      <c r="H29" s="147"/>
      <c r="I29" s="11"/>
    </row>
    <row r="30" spans="2:10" x14ac:dyDescent="0.25">
      <c r="B30" s="73" t="s">
        <v>57</v>
      </c>
      <c r="C30" s="65" t="s">
        <v>9</v>
      </c>
      <c r="D30" s="85" t="s">
        <v>10</v>
      </c>
      <c r="E30" s="66" t="s">
        <v>24</v>
      </c>
      <c r="F30" s="128">
        <v>12</v>
      </c>
      <c r="G30" s="129"/>
      <c r="H30" s="128">
        <f t="shared" si="0"/>
        <v>0</v>
      </c>
      <c r="I30" s="11"/>
    </row>
    <row r="31" spans="2:10" ht="25.5" x14ac:dyDescent="0.25">
      <c r="B31" s="68"/>
      <c r="C31" s="68"/>
      <c r="D31" s="119"/>
      <c r="E31" s="69" t="s">
        <v>64</v>
      </c>
      <c r="F31" s="141"/>
      <c r="G31" s="142"/>
      <c r="H31" s="147"/>
      <c r="I31" s="11"/>
    </row>
    <row r="32" spans="2:10" ht="38.25" x14ac:dyDescent="0.25">
      <c r="B32" s="73" t="s">
        <v>58</v>
      </c>
      <c r="C32" s="65" t="s">
        <v>9</v>
      </c>
      <c r="D32" s="85" t="s">
        <v>14</v>
      </c>
      <c r="E32" s="66" t="s">
        <v>25</v>
      </c>
      <c r="F32" s="144">
        <v>160</v>
      </c>
      <c r="G32" s="129"/>
      <c r="H32" s="128">
        <f t="shared" si="0"/>
        <v>0</v>
      </c>
      <c r="I32" s="11"/>
    </row>
    <row r="33" spans="2:10" ht="30.75" customHeight="1" x14ac:dyDescent="0.25">
      <c r="B33" s="61"/>
      <c r="C33" s="61"/>
      <c r="D33" s="103"/>
      <c r="E33" s="62" t="s">
        <v>115</v>
      </c>
      <c r="F33" s="141"/>
      <c r="G33" s="142"/>
      <c r="H33" s="147"/>
      <c r="I33" s="11"/>
    </row>
    <row r="34" spans="2:10" ht="27.75" customHeight="1" x14ac:dyDescent="0.25">
      <c r="B34" s="73" t="s">
        <v>59</v>
      </c>
      <c r="C34" s="65" t="s">
        <v>9</v>
      </c>
      <c r="D34" s="85" t="s">
        <v>10</v>
      </c>
      <c r="E34" s="66" t="s">
        <v>31</v>
      </c>
      <c r="F34" s="128">
        <v>1</v>
      </c>
      <c r="G34" s="129"/>
      <c r="H34" s="128">
        <f t="shared" si="0"/>
        <v>0</v>
      </c>
      <c r="I34" s="11"/>
    </row>
    <row r="35" spans="2:10" ht="84" customHeight="1" x14ac:dyDescent="0.25">
      <c r="B35" s="70"/>
      <c r="C35" s="70"/>
      <c r="D35" s="113"/>
      <c r="E35" s="69" t="s">
        <v>32</v>
      </c>
      <c r="F35" s="141"/>
      <c r="G35" s="142"/>
      <c r="H35" s="147"/>
      <c r="I35" s="11"/>
    </row>
    <row r="36" spans="2:10" ht="25.5" x14ac:dyDescent="0.25">
      <c r="B36" s="73" t="s">
        <v>60</v>
      </c>
      <c r="C36" s="65" t="s">
        <v>9</v>
      </c>
      <c r="D36" s="85" t="s">
        <v>10</v>
      </c>
      <c r="E36" s="71" t="s">
        <v>103</v>
      </c>
      <c r="F36" s="128">
        <v>1</v>
      </c>
      <c r="G36" s="129"/>
      <c r="H36" s="128">
        <f t="shared" si="0"/>
        <v>0</v>
      </c>
      <c r="I36" s="11"/>
      <c r="J36" s="29"/>
    </row>
    <row r="37" spans="2:10" ht="40.5" customHeight="1" x14ac:dyDescent="0.25">
      <c r="B37" s="61"/>
      <c r="C37" s="61"/>
      <c r="D37" s="103"/>
      <c r="E37" s="72" t="s">
        <v>102</v>
      </c>
      <c r="F37" s="141"/>
      <c r="G37" s="142"/>
      <c r="H37" s="147"/>
      <c r="I37" s="11"/>
    </row>
    <row r="38" spans="2:10" ht="25.5" x14ac:dyDescent="0.25">
      <c r="B38" s="34" t="s">
        <v>61</v>
      </c>
      <c r="C38" s="10" t="s">
        <v>9</v>
      </c>
      <c r="D38" s="26" t="s">
        <v>10</v>
      </c>
      <c r="E38" s="45" t="s">
        <v>30</v>
      </c>
      <c r="F38" s="143">
        <v>1</v>
      </c>
      <c r="G38" s="145"/>
      <c r="H38" s="143">
        <f t="shared" si="0"/>
        <v>0</v>
      </c>
      <c r="I38" s="11"/>
    </row>
    <row r="39" spans="2:10" ht="42.75" customHeight="1" x14ac:dyDescent="0.25">
      <c r="B39" s="12"/>
      <c r="C39" s="12"/>
      <c r="D39" s="13"/>
      <c r="E39" s="46" t="s">
        <v>76</v>
      </c>
      <c r="F39" s="131"/>
      <c r="G39" s="132"/>
      <c r="H39" s="143"/>
      <c r="I39" s="11"/>
    </row>
    <row r="40" spans="2:10" ht="32.25" customHeight="1" x14ac:dyDescent="0.25">
      <c r="B40" s="73" t="s">
        <v>119</v>
      </c>
      <c r="C40" s="65" t="s">
        <v>9</v>
      </c>
      <c r="D40" s="85" t="s">
        <v>42</v>
      </c>
      <c r="E40" s="71" t="s">
        <v>118</v>
      </c>
      <c r="F40" s="129">
        <v>15</v>
      </c>
      <c r="G40" s="129"/>
      <c r="H40" s="128">
        <f t="shared" si="0"/>
        <v>0</v>
      </c>
      <c r="I40" s="11"/>
    </row>
    <row r="41" spans="2:10" ht="32.25" customHeight="1" x14ac:dyDescent="0.25">
      <c r="B41" s="12"/>
      <c r="C41" s="12"/>
      <c r="D41" s="13"/>
      <c r="E41" s="45" t="s">
        <v>114</v>
      </c>
      <c r="F41" s="155"/>
      <c r="G41" s="145"/>
      <c r="H41" s="143"/>
      <c r="I41" s="11"/>
    </row>
    <row r="42" spans="2:10" x14ac:dyDescent="0.25">
      <c r="B42" s="73" t="s">
        <v>62</v>
      </c>
      <c r="C42" s="65" t="s">
        <v>9</v>
      </c>
      <c r="D42" s="85" t="s">
        <v>10</v>
      </c>
      <c r="E42" s="85" t="s">
        <v>15</v>
      </c>
      <c r="F42" s="128">
        <v>12</v>
      </c>
      <c r="G42" s="129"/>
      <c r="H42" s="128">
        <f t="shared" si="0"/>
        <v>0</v>
      </c>
      <c r="I42" s="11"/>
    </row>
    <row r="43" spans="2:10" x14ac:dyDescent="0.25">
      <c r="B43" s="78"/>
      <c r="C43" s="78"/>
      <c r="D43" s="86"/>
      <c r="E43" s="86" t="s">
        <v>15</v>
      </c>
      <c r="F43" s="147"/>
      <c r="G43" s="148"/>
      <c r="H43" s="147"/>
      <c r="I43" s="11"/>
    </row>
    <row r="44" spans="2:10" x14ac:dyDescent="0.25">
      <c r="B44" s="34" t="s">
        <v>63</v>
      </c>
      <c r="C44" s="10" t="s">
        <v>9</v>
      </c>
      <c r="D44" s="26"/>
      <c r="E44" s="47" t="s">
        <v>38</v>
      </c>
      <c r="F44" s="143">
        <v>24</v>
      </c>
      <c r="G44" s="145"/>
      <c r="H44" s="143">
        <f t="shared" si="0"/>
        <v>0</v>
      </c>
      <c r="I44" s="11"/>
    </row>
    <row r="45" spans="2:10" ht="38.25" x14ac:dyDescent="0.25">
      <c r="B45" s="10"/>
      <c r="C45" s="10"/>
      <c r="D45" s="26"/>
      <c r="E45" s="47" t="s">
        <v>39</v>
      </c>
      <c r="F45" s="143"/>
      <c r="G45" s="145"/>
      <c r="H45" s="143"/>
      <c r="I45" s="11"/>
    </row>
    <row r="46" spans="2:10" x14ac:dyDescent="0.25">
      <c r="B46" s="73" t="s">
        <v>65</v>
      </c>
      <c r="C46" s="65" t="s">
        <v>9</v>
      </c>
      <c r="D46" s="85" t="s">
        <v>10</v>
      </c>
      <c r="E46" s="85" t="s">
        <v>16</v>
      </c>
      <c r="F46" s="128">
        <v>1</v>
      </c>
      <c r="G46" s="129"/>
      <c r="H46" s="128">
        <f t="shared" si="0"/>
        <v>0</v>
      </c>
      <c r="I46" s="11"/>
    </row>
    <row r="47" spans="2:10" ht="42.75" customHeight="1" x14ac:dyDescent="0.25">
      <c r="B47" s="61"/>
      <c r="C47" s="61"/>
      <c r="D47" s="103"/>
      <c r="E47" s="89" t="s">
        <v>75</v>
      </c>
      <c r="F47" s="141"/>
      <c r="G47" s="142"/>
      <c r="H47" s="147"/>
      <c r="I47" s="11"/>
    </row>
    <row r="48" spans="2:10" ht="17.100000000000001" customHeight="1" x14ac:dyDescent="0.25">
      <c r="B48" s="34" t="s">
        <v>66</v>
      </c>
      <c r="C48" s="10" t="s">
        <v>9</v>
      </c>
      <c r="D48" s="13" t="s">
        <v>42</v>
      </c>
      <c r="E48" s="33" t="s">
        <v>40</v>
      </c>
      <c r="F48" s="131">
        <v>1</v>
      </c>
      <c r="G48" s="132"/>
      <c r="H48" s="143">
        <f t="shared" si="0"/>
        <v>0</v>
      </c>
      <c r="I48" s="11"/>
    </row>
    <row r="49" spans="2:9" ht="81" customHeight="1" x14ac:dyDescent="0.25">
      <c r="B49" s="12"/>
      <c r="C49" s="12"/>
      <c r="D49" s="13"/>
      <c r="E49" s="33" t="s">
        <v>134</v>
      </c>
      <c r="F49" s="131"/>
      <c r="G49" s="132"/>
      <c r="H49" s="143"/>
      <c r="I49" s="11"/>
    </row>
    <row r="50" spans="2:9" x14ac:dyDescent="0.25">
      <c r="B50" s="73" t="s">
        <v>67</v>
      </c>
      <c r="C50" s="65" t="s">
        <v>9</v>
      </c>
      <c r="D50" s="115" t="s">
        <v>42</v>
      </c>
      <c r="E50" s="87" t="s">
        <v>41</v>
      </c>
      <c r="F50" s="149">
        <v>3</v>
      </c>
      <c r="G50" s="150"/>
      <c r="H50" s="128">
        <f t="shared" si="0"/>
        <v>0</v>
      </c>
      <c r="I50" s="11"/>
    </row>
    <row r="51" spans="2:9" ht="63" customHeight="1" x14ac:dyDescent="0.25">
      <c r="B51" s="61"/>
      <c r="C51" s="61"/>
      <c r="D51" s="103"/>
      <c r="E51" s="89" t="s">
        <v>128</v>
      </c>
      <c r="F51" s="141"/>
      <c r="G51" s="141"/>
      <c r="H51" s="147"/>
      <c r="I51" s="11"/>
    </row>
    <row r="52" spans="2:9" x14ac:dyDescent="0.25">
      <c r="B52" s="73" t="s">
        <v>68</v>
      </c>
      <c r="C52" s="65" t="s">
        <v>9</v>
      </c>
      <c r="D52" s="115" t="s">
        <v>42</v>
      </c>
      <c r="E52" s="87" t="s">
        <v>43</v>
      </c>
      <c r="F52" s="149">
        <v>1</v>
      </c>
      <c r="G52" s="150"/>
      <c r="H52" s="128">
        <f t="shared" si="0"/>
        <v>0</v>
      </c>
      <c r="I52" s="11"/>
    </row>
    <row r="53" spans="2:9" x14ac:dyDescent="0.25">
      <c r="B53" s="61"/>
      <c r="C53" s="61"/>
      <c r="D53" s="103"/>
      <c r="E53" s="89" t="s">
        <v>44</v>
      </c>
      <c r="F53" s="101"/>
      <c r="G53" s="101"/>
      <c r="H53" s="67"/>
      <c r="I53" s="11"/>
    </row>
    <row r="54" spans="2:9" x14ac:dyDescent="0.25">
      <c r="B54" s="15"/>
      <c r="C54" s="15"/>
      <c r="D54" s="24"/>
      <c r="E54" s="18" t="s">
        <v>22</v>
      </c>
      <c r="F54" s="37"/>
      <c r="G54" s="37"/>
      <c r="H54" s="38">
        <f>SUM(H4:H53)</f>
        <v>0</v>
      </c>
      <c r="I54" s="25"/>
    </row>
    <row r="55" spans="2:9" x14ac:dyDescent="0.25">
      <c r="B55" s="15"/>
      <c r="C55" s="15"/>
      <c r="D55" s="24"/>
      <c r="E55" s="18" t="s">
        <v>23</v>
      </c>
      <c r="F55" s="16"/>
      <c r="G55" s="25"/>
      <c r="H55" s="25"/>
    </row>
    <row r="56" spans="2:9" x14ac:dyDescent="0.25">
      <c r="B56" s="17"/>
      <c r="C56" s="17"/>
      <c r="D56" s="23"/>
      <c r="E56" s="23"/>
      <c r="F56" s="17"/>
      <c r="G56" s="23"/>
      <c r="H56" s="23"/>
    </row>
    <row r="57" spans="2:9" x14ac:dyDescent="0.25">
      <c r="B57" s="15"/>
      <c r="C57" s="15"/>
      <c r="D57" s="24"/>
      <c r="E57" s="18" t="s">
        <v>17</v>
      </c>
      <c r="F57" s="16"/>
      <c r="G57" s="25"/>
      <c r="H57" s="25">
        <f>H54</f>
        <v>0</v>
      </c>
    </row>
    <row r="58" spans="2:9" x14ac:dyDescent="0.25">
      <c r="B58" s="17"/>
      <c r="C58" s="17"/>
      <c r="D58" s="23"/>
      <c r="E58" s="23"/>
      <c r="F58" s="17"/>
      <c r="G58" s="23"/>
      <c r="H58" s="23"/>
    </row>
    <row r="59" spans="2:9" x14ac:dyDescent="0.25">
      <c r="B59" s="15"/>
      <c r="C59" s="15"/>
      <c r="D59" s="24"/>
      <c r="E59" s="35" t="s">
        <v>89</v>
      </c>
      <c r="F59" s="15"/>
      <c r="G59" s="24"/>
      <c r="H59" s="19">
        <f>H57*0.13</f>
        <v>0</v>
      </c>
    </row>
    <row r="60" spans="2:9" x14ac:dyDescent="0.25">
      <c r="B60" s="15"/>
      <c r="C60" s="15"/>
      <c r="D60" s="24"/>
      <c r="E60" s="50" t="s">
        <v>90</v>
      </c>
      <c r="F60" s="15"/>
      <c r="G60" s="24"/>
      <c r="H60" s="19">
        <f>H57*0.06</f>
        <v>0</v>
      </c>
    </row>
    <row r="61" spans="2:9" x14ac:dyDescent="0.25">
      <c r="B61" s="15"/>
      <c r="C61" s="15"/>
      <c r="D61" s="24"/>
      <c r="E61" s="18" t="s">
        <v>18</v>
      </c>
      <c r="F61" s="15"/>
      <c r="H61" s="19">
        <f>H57+H59+H60</f>
        <v>0</v>
      </c>
    </row>
    <row r="62" spans="2:9" x14ac:dyDescent="0.25">
      <c r="B62" s="15"/>
      <c r="C62" s="15"/>
      <c r="D62" s="24"/>
      <c r="E62" s="18" t="s">
        <v>19</v>
      </c>
      <c r="F62" s="15"/>
      <c r="G62" s="24"/>
      <c r="H62" s="22">
        <f>H61*0.21</f>
        <v>0</v>
      </c>
    </row>
    <row r="63" spans="2:9" x14ac:dyDescent="0.25">
      <c r="B63" s="15"/>
      <c r="C63" s="15"/>
      <c r="D63" s="24"/>
      <c r="E63" s="18" t="s">
        <v>20</v>
      </c>
      <c r="F63" s="15"/>
      <c r="H63" s="19">
        <f>H61+H62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Resum preus</vt:lpstr>
      <vt:lpstr>25m2(baix)</vt:lpstr>
      <vt:lpstr>25m2 (alt)</vt:lpstr>
      <vt:lpstr>50m2 (baix)</vt:lpstr>
      <vt:lpstr>50m2 (alt)</vt:lpstr>
      <vt:lpstr>60m2 (alt)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Luna Nuñez</dc:creator>
  <cp:lastModifiedBy>Jordi Garcia Gascón</cp:lastModifiedBy>
  <cp:lastPrinted>2021-05-10T11:00:36Z</cp:lastPrinted>
  <dcterms:created xsi:type="dcterms:W3CDTF">2021-05-10T08:53:29Z</dcterms:created>
  <dcterms:modified xsi:type="dcterms:W3CDTF">2024-01-10T12:31:07Z</dcterms:modified>
</cp:coreProperties>
</file>