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os\Personal\TRABAJO\Pliegos\Serveis Professionals Productes SAP\"/>
    </mc:Choice>
  </mc:AlternateContent>
  <xr:revisionPtr revIDLastSave="0" documentId="13_ncr:1_{7A1CDC5D-7388-4A3D-A8C6-2C2795BE15C9}" xr6:coauthVersionLast="47" xr6:coauthVersionMax="47" xr10:uidLastSave="{00000000-0000-0000-0000-000000000000}"/>
  <bookViews>
    <workbookView xWindow="-108" yWindow="-108" windowWidth="23256" windowHeight="12576" firstSheet="3" activeTab="6" xr2:uid="{00000000-000D-0000-FFFF-FFFF00000000}"/>
  </bookViews>
  <sheets>
    <sheet name="Instruccions" sheetId="13" r:id="rId1"/>
    <sheet name="CA1.Servei REgular SAP" sheetId="2" r:id="rId2"/>
    <sheet name="CA2.Arquitectura Sistemes SAP" sheetId="14" r:id="rId3"/>
    <sheet name="CA3.Canvis i nous productes" sheetId="16" r:id="rId4"/>
    <sheet name="Resultat Oferta Global" sheetId="19" r:id="rId5"/>
    <sheet name="CA4. Millora certificacions" sheetId="6" r:id="rId6"/>
    <sheet name="CA5. Experiencia Arquitectura" sheetId="18" r:id="rId7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6" l="1"/>
  <c r="F10" i="16"/>
  <c r="E9" i="14"/>
  <c r="E9" i="2"/>
  <c r="D9" i="19" l="1"/>
  <c r="E9" i="19" s="1"/>
  <c r="F9" i="19" s="1"/>
  <c r="G10" i="16"/>
  <c r="G9" i="16" l="1"/>
</calcChain>
</file>

<file path=xl/sharedStrings.xml><?xml version="1.0" encoding="utf-8"?>
<sst xmlns="http://schemas.openxmlformats.org/spreadsheetml/2006/main" count="50" uniqueCount="45">
  <si>
    <t>Concepte</t>
  </si>
  <si>
    <t>Nom i cognoms persona certificada</t>
  </si>
  <si>
    <t>Resum Oferta econòmica</t>
  </si>
  <si>
    <t>Aquest document permet fer les propostes corresponents a criteris de valoració automàtics</t>
  </si>
  <si>
    <t>Les cel·les en blanc són valors fixats per l'IMI</t>
  </si>
  <si>
    <t>Hi ha un conjunt de pestanyes per a la resta de criteris automàtics</t>
  </si>
  <si>
    <t>Cal omplir les cel·les de color verd</t>
  </si>
  <si>
    <t>Institut Municipal d’Informàtica</t>
  </si>
  <si>
    <t>Servei Arquitectura de sistemes SAP</t>
  </si>
  <si>
    <t>Hi ha quatre pestanyes per a la oferta econòmica</t>
  </si>
  <si>
    <t>CA2.Arquitectura de sistemes SAP</t>
  </si>
  <si>
    <t>Import hora sense iva</t>
  </si>
  <si>
    <t>Nombre hores</t>
  </si>
  <si>
    <t>Import total sense iva</t>
  </si>
  <si>
    <t>Servei Regular SAP</t>
  </si>
  <si>
    <t>Servei regular</t>
  </si>
  <si>
    <t>CA1.Servei Regular SAP</t>
  </si>
  <si>
    <t>Millora certificacions membres dels equips</t>
  </si>
  <si>
    <t>SAP Certified Technology Specialist - SAP S/4HANA Conversion and SAP System Upgrade</t>
  </si>
  <si>
    <t>Oracle Database Certified Professional 12 o superior.</t>
  </si>
  <si>
    <t>Nom i cognoms persona participant</t>
  </si>
  <si>
    <t>Experiència en oficines o serveis d'Arquitectura de Sistemes SAP</t>
  </si>
  <si>
    <t>Haver format part d' un equip d'arquitectura de sistemes SAP com a mínim 6 mesos en un projecte</t>
  </si>
  <si>
    <t>Haver format part de dos o més equips d'arquitectura de sistemes SAP com a mínim 18 mesos en total.</t>
  </si>
  <si>
    <t>Haver format part d' un equip d'arquitectura de sistemes SAP com a mínim 12 mesos en un projecte</t>
  </si>
  <si>
    <t>Actuacions i suport fora d'horari del servei</t>
  </si>
  <si>
    <t>Manteniment evolutiu, canvis de versions i instal·lacions de nous productes i suport fora d'horari</t>
  </si>
  <si>
    <t>Import ofert sense iva 35 mesos</t>
  </si>
  <si>
    <t>Import màxim sense iva</t>
  </si>
  <si>
    <t>Import total màxim sense iva</t>
  </si>
  <si>
    <t>SAP Certified Technology Associate - SAP Solution Manager Mandatory and Managed System Configuration (7.2) o superior</t>
  </si>
  <si>
    <t>SAP Certified Technology Associate - OS/DB Migration for SAP NetWeaver 7.52 o superior</t>
  </si>
  <si>
    <t>Project Manager Professional ó PRINCE2® Foundation Certificate in Project Management</t>
  </si>
  <si>
    <t>CA3.Canvis de versions i instal·lació de nous productes</t>
  </si>
  <si>
    <t>CA4. Millora certificacions</t>
  </si>
  <si>
    <t>Manteniment evolutiu, canvis de versions i instal·lacions de nous productes</t>
  </si>
  <si>
    <t>Arquitectura de sistemes SAP i suport al als equips d’arquitectura de desenvolupament</t>
  </si>
  <si>
    <t>Total Oferta</t>
  </si>
  <si>
    <t xml:space="preserve">* Import que s'haurà de fer constar a l'annex 6A del PCAP </t>
  </si>
  <si>
    <t>Oferta global Annex 6A</t>
  </si>
  <si>
    <t>Import IVA exclòs</t>
  </si>
  <si>
    <t>Import IVA</t>
  </si>
  <si>
    <t>Import Total</t>
  </si>
  <si>
    <t>Haver format part de dos o més equips d'arquitectura de sistemes SAP com a mínim 24 mesos en total.</t>
  </si>
  <si>
    <t>CA5.Experiència participació en oficines d'arquitectura de Sistemes 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</si>
</sst>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4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9" fillId="0" borderId="0"/>
    <xf numFmtId="43" fontId="12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2" fillId="0" borderId="0" xfId="0" applyFont="1"/>
    <xf numFmtId="0" fontId="4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3" fillId="0" borderId="0" xfId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justify" vertical="center"/>
    </xf>
    <xf numFmtId="0" fontId="8" fillId="0" borderId="0" xfId="1" applyFo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left" indent="3"/>
    </xf>
    <xf numFmtId="0" fontId="3" fillId="3" borderId="5" xfId="1" applyFill="1" applyBorder="1">
      <alignment vertical="center"/>
    </xf>
    <xf numFmtId="0" fontId="0" fillId="0" borderId="6" xfId="0" applyBorder="1" applyAlignment="1">
      <alignment horizontal="left" indent="3"/>
    </xf>
    <xf numFmtId="0" fontId="10" fillId="0" borderId="0" xfId="0" applyFont="1"/>
    <xf numFmtId="0" fontId="0" fillId="0" borderId="10" xfId="0" applyBorder="1"/>
    <xf numFmtId="0" fontId="3" fillId="0" borderId="5" xfId="1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11" fillId="3" borderId="1" xfId="0" applyFont="1" applyFill="1" applyBorder="1" applyAlignment="1">
      <alignment vertical="top" wrapText="1"/>
    </xf>
    <xf numFmtId="0" fontId="11" fillId="3" borderId="4" xfId="0" applyFont="1" applyFill="1" applyBorder="1" applyAlignment="1">
      <alignment vertical="top" wrapText="1"/>
    </xf>
    <xf numFmtId="0" fontId="3" fillId="0" borderId="5" xfId="1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wrapText="1" indent="3"/>
    </xf>
    <xf numFmtId="0" fontId="0" fillId="0" borderId="6" xfId="0" applyBorder="1" applyAlignment="1">
      <alignment horizontal="left" wrapText="1" indent="3"/>
    </xf>
    <xf numFmtId="0" fontId="0" fillId="0" borderId="12" xfId="0" applyBorder="1"/>
    <xf numFmtId="0" fontId="0" fillId="0" borderId="9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wrapText="1"/>
    </xf>
    <xf numFmtId="164" fontId="0" fillId="0" borderId="5" xfId="0" applyNumberFormat="1" applyBorder="1" applyAlignment="1">
      <alignment vertical="center" wrapText="1"/>
    </xf>
    <xf numFmtId="164" fontId="0" fillId="0" borderId="2" xfId="0" applyNumberFormat="1" applyBorder="1" applyAlignment="1">
      <alignment wrapText="1"/>
    </xf>
    <xf numFmtId="164" fontId="0" fillId="0" borderId="5" xfId="3" applyNumberFormat="1" applyFont="1" applyBorder="1"/>
    <xf numFmtId="0" fontId="0" fillId="0" borderId="12" xfId="0" applyBorder="1" applyAlignment="1">
      <alignment wrapText="1"/>
    </xf>
    <xf numFmtId="0" fontId="13" fillId="4" borderId="1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2" borderId="4" xfId="0" applyNumberFormat="1" applyFill="1" applyBorder="1"/>
  </cellXfs>
  <cellStyles count="4">
    <cellStyle name="Millares" xfId="3" builtinId="3"/>
    <cellStyle name="Normal" xfId="0" builtinId="0"/>
    <cellStyle name="Normal 10" xfId="2" xr:uid="{00000000-0005-0000-0000-000002000000}"/>
    <cellStyle name="Normal 2" xfId="1" xr:uid="{00000000-0005-0000-0000-000003000000}"/>
  </cellStyles>
  <dxfs count="3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64" formatCode="#,##0.00\ &quot;€&quot;"/>
      <fill>
        <patternFill patternType="solid">
          <fgColor indexed="64"/>
          <bgColor theme="9" tint="0.39997558519241921"/>
        </patternFill>
      </fill>
      <border diagonalUp="0" diagonalDown="0">
        <left style="medium">
          <color auto="1"/>
        </left>
        <right style="medium">
          <color auto="1"/>
        </right>
        <top/>
        <bottom style="medium">
          <color auto="1"/>
        </bottom>
        <vertical/>
        <horizontal/>
      </border>
    </dxf>
    <dxf>
      <numFmt numFmtId="164" formatCode="#,##0.00\ &quot;€&quot;"/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64" formatCode="#,##0.00\ &quot;€&quot;"/>
      <fill>
        <patternFill patternType="solid">
          <fgColor indexed="64"/>
          <bgColor theme="9" tint="0.39997558519241921"/>
        </patternFill>
      </fill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#,##0.00\ &quot;€&quot;"/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428625</xdr:colOff>
      <xdr:row>2</xdr:row>
      <xdr:rowOff>32385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56617" y="120650"/>
          <a:ext cx="305714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56617" y="120650"/>
          <a:ext cx="282092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356617" y="120650"/>
          <a:ext cx="282092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0</xdr:col>
      <xdr:colOff>523875</xdr:colOff>
      <xdr:row>2</xdr:row>
      <xdr:rowOff>66675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95250" y="57150"/>
          <a:ext cx="4286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561975</xdr:colOff>
      <xdr:row>0</xdr:row>
      <xdr:rowOff>44450</xdr:rowOff>
    </xdr:from>
    <xdr:to>
      <xdr:col>5</xdr:col>
      <xdr:colOff>390525</xdr:colOff>
      <xdr:row>2</xdr:row>
      <xdr:rowOff>57150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61975" y="44450"/>
          <a:ext cx="2876550" cy="393700"/>
        </a:xfrm>
        <a:prstGeom prst="rect">
          <a:avLst/>
        </a:prstGeom>
        <a:noFill/>
      </xdr:spPr>
      <xdr:txBody>
        <a:bodyPr wrap="square">
          <a:no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a25" displayName="Tabla25" ref="B8:D9" totalsRowShown="0" headerRowDxfId="30" headerRowBorderDxfId="29" tableBorderDxfId="28" totalsRowBorderDxfId="27">
  <tableColumns count="3">
    <tableColumn id="1" xr3:uid="{00000000-0010-0000-0000-000001000000}" name="Concepte" dataDxfId="26"/>
    <tableColumn id="3" xr3:uid="{00000000-0010-0000-0000-000003000000}" name="Import màxim sense iva" dataDxfId="25"/>
    <tableColumn id="2" xr3:uid="{00000000-0010-0000-0000-000002000000}" name="Import ofert sense iva 35 mesos" dataDxfId="2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a252" displayName="Tabla252" ref="B8:D9" totalsRowShown="0" headerRowDxfId="23" headerRowBorderDxfId="22" tableBorderDxfId="21" totalsRowBorderDxfId="20">
  <tableColumns count="3">
    <tableColumn id="1" xr3:uid="{00000000-0010-0000-0100-000001000000}" name="Concepte" dataDxfId="19"/>
    <tableColumn id="3" xr3:uid="{00000000-0010-0000-0100-000003000000}" name="Import màxim sense iva" dataDxfId="18"/>
    <tableColumn id="2" xr3:uid="{00000000-0010-0000-0100-000002000000}" name="Import ofert sense iva 35 mesos" dataDxfId="1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5234" displayName="Tabla25234" ref="B8:F10" totalsRowShown="0" headerRowDxfId="16" headerRowBorderDxfId="15" tableBorderDxfId="14" totalsRowBorderDxfId="13">
  <tableColumns count="5">
    <tableColumn id="1" xr3:uid="{00000000-0010-0000-0200-000001000000}" name="Concepte" dataDxfId="12"/>
    <tableColumn id="5" xr3:uid="{00000000-0010-0000-0200-000005000000}" name="Import total màxim sense iva" dataDxfId="11"/>
    <tableColumn id="2" xr3:uid="{00000000-0010-0000-0200-000002000000}" name="Import hora sense iva" dataDxfId="10"/>
    <tableColumn id="3" xr3:uid="{00000000-0010-0000-0200-000003000000}" name="Nombre hores" dataDxfId="9"/>
    <tableColumn id="4" xr3:uid="{00000000-0010-0000-0200-000004000000}" name="Import total sense iva" dataDxfId="8">
      <calculatedColumnFormula>Tabla25234[[#This Row],[Import hora sense iva]]*Tabla25234[[#This Row],[Nombre hores]]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20"/>
  <sheetViews>
    <sheetView topLeftCell="A11" workbookViewId="0">
      <selection activeCell="B21" sqref="B21"/>
    </sheetView>
  </sheetViews>
  <sheetFormatPr baseColWidth="10" defaultColWidth="8.88671875" defaultRowHeight="14.4" x14ac:dyDescent="0.3"/>
  <cols>
    <col min="2" max="2" width="83.33203125" customWidth="1"/>
  </cols>
  <sheetData>
    <row r="2" spans="2:2" x14ac:dyDescent="0.3">
      <c r="B2" s="20" t="s">
        <v>7</v>
      </c>
    </row>
    <row r="3" spans="2:2" x14ac:dyDescent="0.3">
      <c r="B3" s="20"/>
    </row>
    <row r="5" spans="2:2" x14ac:dyDescent="0.3">
      <c r="B5" s="1" t="s">
        <v>3</v>
      </c>
    </row>
    <row r="6" spans="2:2" x14ac:dyDescent="0.3">
      <c r="B6" s="1"/>
    </row>
    <row r="7" spans="2:2" x14ac:dyDescent="0.3">
      <c r="B7" s="13" t="s">
        <v>6</v>
      </c>
    </row>
    <row r="8" spans="2:2" x14ac:dyDescent="0.3">
      <c r="B8" s="13" t="s">
        <v>4</v>
      </c>
    </row>
    <row r="9" spans="2:2" x14ac:dyDescent="0.3">
      <c r="B9" s="14"/>
    </row>
    <row r="10" spans="2:2" x14ac:dyDescent="0.3">
      <c r="B10" s="15" t="s">
        <v>9</v>
      </c>
    </row>
    <row r="11" spans="2:2" x14ac:dyDescent="0.3">
      <c r="B11" s="16"/>
    </row>
    <row r="12" spans="2:2" x14ac:dyDescent="0.3">
      <c r="B12" s="17" t="s">
        <v>2</v>
      </c>
    </row>
    <row r="13" spans="2:2" x14ac:dyDescent="0.3">
      <c r="B13" s="19" t="s">
        <v>16</v>
      </c>
    </row>
    <row r="14" spans="2:2" x14ac:dyDescent="0.3">
      <c r="B14" s="19" t="s">
        <v>10</v>
      </c>
    </row>
    <row r="15" spans="2:2" x14ac:dyDescent="0.3">
      <c r="B15" s="19" t="s">
        <v>33</v>
      </c>
    </row>
    <row r="17" spans="2:2" x14ac:dyDescent="0.3">
      <c r="B17" s="27" t="s">
        <v>5</v>
      </c>
    </row>
    <row r="18" spans="2:2" x14ac:dyDescent="0.3">
      <c r="B18" s="16"/>
    </row>
    <row r="19" spans="2:2" x14ac:dyDescent="0.3">
      <c r="B19" s="28" t="s">
        <v>34</v>
      </c>
    </row>
    <row r="20" spans="2:2" x14ac:dyDescent="0.3">
      <c r="B20" s="29" t="s">
        <v>44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"/>
  <sheetViews>
    <sheetView workbookViewId="0">
      <selection activeCell="C10" sqref="C10"/>
    </sheetView>
  </sheetViews>
  <sheetFormatPr baseColWidth="10" defaultColWidth="11.44140625" defaultRowHeight="14.4" x14ac:dyDescent="0.3"/>
  <cols>
    <col min="1" max="1" width="11.44140625" customWidth="1"/>
    <col min="2" max="2" width="34.88671875" customWidth="1"/>
    <col min="3" max="3" width="22" customWidth="1"/>
    <col min="4" max="4" width="19.88671875" customWidth="1"/>
    <col min="5" max="5" width="17.88671875" customWidth="1"/>
  </cols>
  <sheetData>
    <row r="1" spans="1:6" s="6" customFormat="1" ht="13.8" x14ac:dyDescent="0.3">
      <c r="F1" s="7"/>
    </row>
    <row r="2" spans="1:6" s="6" customFormat="1" ht="13.8" x14ac:dyDescent="0.3">
      <c r="F2" s="7"/>
    </row>
    <row r="3" spans="1:6" s="6" customFormat="1" ht="13.8" x14ac:dyDescent="0.3">
      <c r="F3" s="7"/>
    </row>
    <row r="5" spans="1:6" ht="17.399999999999999" x14ac:dyDescent="0.3">
      <c r="B5" s="8" t="s">
        <v>14</v>
      </c>
      <c r="C5" s="8"/>
    </row>
    <row r="6" spans="1:6" x14ac:dyDescent="0.3">
      <c r="A6" s="5"/>
    </row>
    <row r="8" spans="1:6" ht="29.4" thickBot="1" x14ac:dyDescent="0.35">
      <c r="B8" s="3" t="s">
        <v>0</v>
      </c>
      <c r="C8" s="21" t="s">
        <v>28</v>
      </c>
      <c r="D8" s="32" t="s">
        <v>27</v>
      </c>
      <c r="E8" s="35"/>
    </row>
    <row r="9" spans="1:6" ht="29.4" customHeight="1" thickBot="1" x14ac:dyDescent="0.35">
      <c r="B9" s="2" t="s">
        <v>15</v>
      </c>
      <c r="C9" s="39">
        <v>1051515.5</v>
      </c>
      <c r="D9" s="47"/>
      <c r="E9" s="36" t="str">
        <f>IF(Tabla25[[#This Row],[Import màxim sense iva]]&gt;=Tabla25[[#This Row],[Import ofert sense iva 35 mesos]],"Import vàlid","Import NO vàlid")</f>
        <v>Import vàlid</v>
      </c>
    </row>
  </sheetData>
  <conditionalFormatting sqref="E9">
    <cfRule type="cellIs" dxfId="7" priority="1" operator="equal">
      <formula>"Import vàlid"</formula>
    </cfRule>
    <cfRule type="cellIs" dxfId="6" priority="2" operator="equal">
      <formula>"Import NO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workbookViewId="0">
      <selection activeCell="D12" sqref="D12"/>
    </sheetView>
  </sheetViews>
  <sheetFormatPr baseColWidth="10" defaultColWidth="11.44140625" defaultRowHeight="14.4" x14ac:dyDescent="0.3"/>
  <cols>
    <col min="1" max="1" width="11.44140625" customWidth="1"/>
    <col min="2" max="2" width="34.88671875" customWidth="1"/>
    <col min="3" max="3" width="22.33203125" customWidth="1"/>
    <col min="4" max="4" width="19.88671875" customWidth="1"/>
    <col min="5" max="5" width="13.6640625" customWidth="1"/>
  </cols>
  <sheetData>
    <row r="1" spans="1:6" s="6" customFormat="1" ht="13.8" x14ac:dyDescent="0.3">
      <c r="F1" s="7"/>
    </row>
    <row r="2" spans="1:6" s="6" customFormat="1" ht="13.8" x14ac:dyDescent="0.3">
      <c r="F2" s="7"/>
    </row>
    <row r="3" spans="1:6" s="6" customFormat="1" ht="13.8" x14ac:dyDescent="0.3">
      <c r="F3" s="7"/>
    </row>
    <row r="5" spans="1:6" ht="17.399999999999999" x14ac:dyDescent="0.3">
      <c r="B5" s="8" t="s">
        <v>8</v>
      </c>
      <c r="C5" s="8"/>
    </row>
    <row r="6" spans="1:6" x14ac:dyDescent="0.3">
      <c r="A6" s="5"/>
    </row>
    <row r="8" spans="1:6" ht="29.4" thickBot="1" x14ac:dyDescent="0.35">
      <c r="B8" s="3" t="s">
        <v>0</v>
      </c>
      <c r="C8" s="3" t="s">
        <v>28</v>
      </c>
      <c r="D8" s="4" t="s">
        <v>27</v>
      </c>
      <c r="E8" s="37"/>
    </row>
    <row r="9" spans="1:6" ht="51.6" customHeight="1" thickBot="1" x14ac:dyDescent="0.35">
      <c r="B9" s="2" t="s">
        <v>36</v>
      </c>
      <c r="C9" s="39">
        <v>339500</v>
      </c>
      <c r="D9" s="47"/>
      <c r="E9" t="str">
        <f>IF(Tabla252[[#This Row],[Import ofert sense iva 35 mesos]]&lt;=Tabla252[[#This Row],[Import màxim sense iva]],"Import vàlid","Import NO vàlid")</f>
        <v>Import vàlid</v>
      </c>
    </row>
  </sheetData>
  <conditionalFormatting sqref="E9">
    <cfRule type="cellIs" dxfId="5" priority="1" operator="equal">
      <formula>"Import NO vàlid"</formula>
    </cfRule>
    <cfRule type="cellIs" dxfId="4" priority="2" operator="equal">
      <formula>"Import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"/>
  <sheetViews>
    <sheetView workbookViewId="0">
      <selection activeCell="D13" sqref="D13"/>
    </sheetView>
  </sheetViews>
  <sheetFormatPr baseColWidth="10" defaultColWidth="11.44140625" defaultRowHeight="14.4" x14ac:dyDescent="0.3"/>
  <cols>
    <col min="1" max="1" width="11.44140625" customWidth="1"/>
    <col min="2" max="2" width="34.88671875" customWidth="1"/>
    <col min="3" max="3" width="17" customWidth="1"/>
    <col min="4" max="4" width="19.88671875" customWidth="1"/>
    <col min="6" max="6" width="15" bestFit="1" customWidth="1"/>
    <col min="7" max="7" width="15.88671875" customWidth="1"/>
  </cols>
  <sheetData>
    <row r="1" spans="1:7" s="6" customFormat="1" ht="13.8" x14ac:dyDescent="0.3">
      <c r="F1" s="7"/>
    </row>
    <row r="2" spans="1:7" s="6" customFormat="1" ht="13.8" x14ac:dyDescent="0.3">
      <c r="F2" s="7"/>
    </row>
    <row r="3" spans="1:7" s="6" customFormat="1" ht="13.8" x14ac:dyDescent="0.3">
      <c r="F3" s="7"/>
    </row>
    <row r="5" spans="1:7" ht="17.399999999999999" x14ac:dyDescent="0.3">
      <c r="B5" s="8" t="s">
        <v>26</v>
      </c>
      <c r="C5" s="8"/>
    </row>
    <row r="6" spans="1:7" x14ac:dyDescent="0.3">
      <c r="A6" s="5"/>
    </row>
    <row r="8" spans="1:7" ht="28.8" x14ac:dyDescent="0.3">
      <c r="B8" s="30" t="s">
        <v>0</v>
      </c>
      <c r="C8" s="41" t="s">
        <v>29</v>
      </c>
      <c r="D8" s="31" t="s">
        <v>11</v>
      </c>
      <c r="E8" s="31" t="s">
        <v>12</v>
      </c>
      <c r="F8" s="31" t="s">
        <v>13</v>
      </c>
      <c r="G8" s="37"/>
    </row>
    <row r="9" spans="1:7" ht="58.2" customHeight="1" thickBot="1" x14ac:dyDescent="0.35">
      <c r="B9" s="34" t="s">
        <v>35</v>
      </c>
      <c r="C9" s="38">
        <v>238104</v>
      </c>
      <c r="D9" s="47"/>
      <c r="E9" s="33">
        <v>3600</v>
      </c>
      <c r="F9" s="40">
        <f>Tabla25234[[#This Row],[Import hora sense iva]]*Tabla25234[[#This Row],[Nombre hores]]</f>
        <v>0</v>
      </c>
      <c r="G9" t="str">
        <f>IF(Tabla25234[[#This Row],[Import total sense iva]]&lt;=Tabla25234[[#This Row],[Import total màxim sense iva]],"Import vàlid","Import NO vàlid")</f>
        <v>Import vàlid</v>
      </c>
    </row>
    <row r="10" spans="1:7" ht="58.2" customHeight="1" thickBot="1" x14ac:dyDescent="0.35">
      <c r="B10" s="34" t="s">
        <v>25</v>
      </c>
      <c r="C10" s="38">
        <v>69450</v>
      </c>
      <c r="D10" s="47"/>
      <c r="E10" s="33">
        <v>750</v>
      </c>
      <c r="F10" s="40">
        <f>Tabla25234[[#This Row],[Import hora sense iva]]*Tabla25234[[#This Row],[Nombre hores]]</f>
        <v>0</v>
      </c>
      <c r="G10" t="str">
        <f>IF(Tabla25234[[#This Row],[Import total sense iva]]&lt;=Tabla25234[[#This Row],[Import total màxim sense iva]],"Import vàlid","Import NO vàlid")</f>
        <v>Import vàlid</v>
      </c>
    </row>
  </sheetData>
  <conditionalFormatting sqref="G9">
    <cfRule type="cellIs" dxfId="3" priority="3" operator="equal">
      <formula>"Import vàlid"</formula>
    </cfRule>
    <cfRule type="cellIs" dxfId="2" priority="4" operator="equal">
      <formula>"Import NO vàlid"</formula>
    </cfRule>
  </conditionalFormatting>
  <conditionalFormatting sqref="G10">
    <cfRule type="cellIs" dxfId="1" priority="1" operator="equal">
      <formula>"Import vàlid"</formula>
    </cfRule>
    <cfRule type="cellIs" dxfId="0" priority="2" operator="equal">
      <formula>"Import NO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5:F9"/>
  <sheetViews>
    <sheetView workbookViewId="0">
      <selection activeCell="F10" sqref="F10"/>
    </sheetView>
  </sheetViews>
  <sheetFormatPr baseColWidth="10" defaultColWidth="8.88671875" defaultRowHeight="14.4" x14ac:dyDescent="0.3"/>
  <cols>
    <col min="3" max="3" width="27.33203125" customWidth="1"/>
    <col min="4" max="6" width="18.88671875" customWidth="1"/>
  </cols>
  <sheetData>
    <row r="5" spans="3:6" ht="17.399999999999999" x14ac:dyDescent="0.3">
      <c r="C5" s="8" t="s">
        <v>37</v>
      </c>
    </row>
    <row r="6" spans="3:6" x14ac:dyDescent="0.3">
      <c r="C6" t="s">
        <v>38</v>
      </c>
    </row>
    <row r="7" spans="3:6" ht="15" thickBot="1" x14ac:dyDescent="0.35"/>
    <row r="8" spans="3:6" ht="23.25" customHeight="1" thickBot="1" x14ac:dyDescent="0.35">
      <c r="C8" s="42" t="s">
        <v>0</v>
      </c>
      <c r="D8" s="43" t="s">
        <v>40</v>
      </c>
      <c r="E8" s="43" t="s">
        <v>41</v>
      </c>
      <c r="F8" s="43" t="s">
        <v>42</v>
      </c>
    </row>
    <row r="9" spans="3:6" ht="23.25" customHeight="1" thickBot="1" x14ac:dyDescent="0.35">
      <c r="C9" s="44" t="s">
        <v>39</v>
      </c>
      <c r="D9" s="45">
        <f>Tabla25[Import ofert sense iva 35 mesos]+Tabla252[Import ofert sense iva 35 mesos]+Tabla25234[[#This Row],[Import total sense iva]]+'CA3.Canvis i nous productes'!F10</f>
        <v>0</v>
      </c>
      <c r="E9" s="45">
        <f>D9*21%</f>
        <v>0</v>
      </c>
      <c r="F9" s="46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H19"/>
  <sheetViews>
    <sheetView showGridLines="0" zoomScaleNormal="100" zoomScalePageLayoutView="70" workbookViewId="0">
      <selection activeCell="D11" sqref="D11"/>
    </sheetView>
  </sheetViews>
  <sheetFormatPr baseColWidth="10" defaultColWidth="12.6640625" defaultRowHeight="13.8" x14ac:dyDescent="0.3"/>
  <cols>
    <col min="1" max="2" width="7.33203125" style="9" customWidth="1"/>
    <col min="3" max="3" width="45.109375" style="9" customWidth="1"/>
    <col min="4" max="4" width="45.88671875" style="9" customWidth="1"/>
    <col min="5" max="5" width="6.5546875" style="9" customWidth="1"/>
    <col min="6" max="9" width="12.88671875" style="9" customWidth="1"/>
    <col min="10" max="20" width="11.33203125" style="9" customWidth="1"/>
    <col min="21" max="16384" width="12.6640625" style="9"/>
  </cols>
  <sheetData>
    <row r="1" spans="2:8" s="6" customFormat="1" x14ac:dyDescent="0.3"/>
    <row r="2" spans="2:8" s="6" customFormat="1" x14ac:dyDescent="0.3"/>
    <row r="3" spans="2:8" s="6" customFormat="1" x14ac:dyDescent="0.3"/>
    <row r="4" spans="2:8" s="6" customFormat="1" x14ac:dyDescent="0.3"/>
    <row r="5" spans="2:8" ht="17.399999999999999" x14ac:dyDescent="0.3">
      <c r="B5" s="8" t="s">
        <v>17</v>
      </c>
    </row>
    <row r="8" spans="2:8" x14ac:dyDescent="0.3">
      <c r="C8" s="10"/>
      <c r="D8" s="10"/>
      <c r="H8" s="11"/>
    </row>
    <row r="9" spans="2:8" x14ac:dyDescent="0.3">
      <c r="B9" s="12"/>
    </row>
    <row r="10" spans="2:8" x14ac:dyDescent="0.3">
      <c r="D10" s="26" t="s">
        <v>1</v>
      </c>
    </row>
    <row r="11" spans="2:8" ht="33.75" customHeight="1" x14ac:dyDescent="0.3">
      <c r="C11" s="22" t="s">
        <v>32</v>
      </c>
      <c r="D11" s="18"/>
    </row>
    <row r="13" spans="2:8" ht="41.4" x14ac:dyDescent="0.3">
      <c r="C13" s="22" t="s">
        <v>30</v>
      </c>
      <c r="D13" s="18"/>
    </row>
    <row r="15" spans="2:8" ht="27.6" x14ac:dyDescent="0.3">
      <c r="C15" s="22" t="s">
        <v>31</v>
      </c>
      <c r="D15" s="18"/>
    </row>
    <row r="17" spans="3:4" ht="27.6" x14ac:dyDescent="0.3">
      <c r="C17" s="22" t="s">
        <v>18</v>
      </c>
      <c r="D17" s="18"/>
    </row>
    <row r="19" spans="3:4" ht="27.6" x14ac:dyDescent="0.3">
      <c r="C19" s="22" t="s">
        <v>19</v>
      </c>
      <c r="D19" s="18"/>
    </row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H17"/>
  <sheetViews>
    <sheetView showGridLines="0" tabSelected="1" zoomScaleNormal="100" zoomScalePageLayoutView="70" workbookViewId="0">
      <selection activeCell="C8" sqref="C8"/>
    </sheetView>
  </sheetViews>
  <sheetFormatPr baseColWidth="10" defaultColWidth="12.6640625" defaultRowHeight="13.8" x14ac:dyDescent="0.3"/>
  <cols>
    <col min="1" max="2" width="7.33203125" style="9" customWidth="1"/>
    <col min="3" max="3" width="45.109375" style="9" customWidth="1"/>
    <col min="4" max="4" width="45.88671875" style="9" customWidth="1"/>
    <col min="5" max="5" width="6.5546875" style="9" customWidth="1"/>
    <col min="6" max="9" width="12.88671875" style="9" customWidth="1"/>
    <col min="10" max="20" width="11.33203125" style="9" customWidth="1"/>
    <col min="21" max="16384" width="12.6640625" style="9"/>
  </cols>
  <sheetData>
    <row r="1" spans="2:8" s="6" customFormat="1" x14ac:dyDescent="0.3"/>
    <row r="2" spans="2:8" s="6" customFormat="1" x14ac:dyDescent="0.3"/>
    <row r="3" spans="2:8" s="6" customFormat="1" x14ac:dyDescent="0.3"/>
    <row r="4" spans="2:8" s="6" customFormat="1" x14ac:dyDescent="0.3"/>
    <row r="5" spans="2:8" ht="17.399999999999999" x14ac:dyDescent="0.3">
      <c r="B5" s="8" t="s">
        <v>21</v>
      </c>
    </row>
    <row r="8" spans="2:8" x14ac:dyDescent="0.3">
      <c r="C8" s="10"/>
      <c r="D8" s="10"/>
      <c r="H8" s="11"/>
    </row>
    <row r="9" spans="2:8" x14ac:dyDescent="0.3">
      <c r="B9" s="12"/>
    </row>
    <row r="10" spans="2:8" ht="14.4" thickBot="1" x14ac:dyDescent="0.35">
      <c r="D10" s="26" t="s">
        <v>20</v>
      </c>
    </row>
    <row r="11" spans="2:8" ht="44.4" customHeight="1" thickBot="1" x14ac:dyDescent="0.35">
      <c r="C11" s="23" t="s">
        <v>22</v>
      </c>
      <c r="D11" s="25"/>
    </row>
    <row r="12" spans="2:8" ht="14.4" thickBot="1" x14ac:dyDescent="0.35"/>
    <row r="13" spans="2:8" ht="42" thickBot="1" x14ac:dyDescent="0.35">
      <c r="C13" s="23" t="s">
        <v>24</v>
      </c>
      <c r="D13" s="24"/>
    </row>
    <row r="14" spans="2:8" ht="14.4" thickBot="1" x14ac:dyDescent="0.35"/>
    <row r="15" spans="2:8" ht="42" thickBot="1" x14ac:dyDescent="0.35">
      <c r="C15" s="23" t="s">
        <v>23</v>
      </c>
      <c r="D15" s="24"/>
    </row>
    <row r="16" spans="2:8" ht="14.4" thickBot="1" x14ac:dyDescent="0.35"/>
    <row r="17" spans="3:4" ht="42" thickBot="1" x14ac:dyDescent="0.35">
      <c r="C17" s="23" t="s">
        <v>43</v>
      </c>
      <c r="D17" s="24"/>
    </row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Instruccions</vt:lpstr>
      <vt:lpstr>CA1.Servei REgular SAP</vt:lpstr>
      <vt:lpstr>CA2.Arquitectura Sistemes SAP</vt:lpstr>
      <vt:lpstr>CA3.Canvis i nous productes</vt:lpstr>
      <vt:lpstr>Resultat Oferta Global</vt:lpstr>
      <vt:lpstr>CA4. Millora certificacions</vt:lpstr>
      <vt:lpstr>CA5. Experiencia Arquitectura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José Javier</cp:lastModifiedBy>
  <dcterms:created xsi:type="dcterms:W3CDTF">2019-11-25T15:56:05Z</dcterms:created>
  <dcterms:modified xsi:type="dcterms:W3CDTF">2021-06-17T11:49:07Z</dcterms:modified>
</cp:coreProperties>
</file>