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0430" yWindow="-60" windowWidth="28920" windowHeight="15720"/>
  </bookViews>
  <sheets>
    <sheet name="CALCUL PAQUET" sheetId="9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8" i="9" l="1"/>
  <c r="H13" i="9"/>
  <c r="D4" i="9"/>
  <c r="F12" i="9"/>
  <c r="C12" i="9"/>
  <c r="H27" i="9"/>
  <c r="H22" i="9"/>
  <c r="H14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C31" i="9"/>
  <c r="C26" i="9"/>
  <c r="C30" i="9"/>
  <c r="C25" i="9"/>
  <c r="C21" i="9"/>
  <c r="C17" i="9"/>
  <c r="C29" i="9"/>
  <c r="C24" i="9"/>
  <c r="C20" i="9"/>
  <c r="C16" i="9"/>
  <c r="C28" i="9"/>
  <c r="C23" i="9"/>
  <c r="C19" i="9"/>
  <c r="C15" i="9"/>
  <c r="C27" i="9"/>
  <c r="C22" i="9"/>
  <c r="C18" i="9"/>
  <c r="C14" i="9"/>
  <c r="C13" i="9"/>
  <c r="D5" i="9"/>
  <c r="D6" i="9"/>
  <c r="D7" i="9"/>
  <c r="D8" i="9"/>
  <c r="D9" i="9"/>
  <c r="H12" i="9" l="1"/>
  <c r="G12" i="9"/>
</calcChain>
</file>

<file path=xl/sharedStrings.xml><?xml version="1.0" encoding="utf-8"?>
<sst xmlns="http://schemas.openxmlformats.org/spreadsheetml/2006/main" count="44" uniqueCount="24">
  <si>
    <t>PERFIL</t>
  </si>
  <si>
    <t>Data Scientist</t>
  </si>
  <si>
    <t>Enginyer de qualitat</t>
  </si>
  <si>
    <t>PAQUETE</t>
  </si>
  <si>
    <t>PRECIO/H</t>
  </si>
  <si>
    <t>JORNADAS</t>
  </si>
  <si>
    <t>Hores</t>
  </si>
  <si>
    <t>PRECIO</t>
  </si>
  <si>
    <t>PRECIO IVA</t>
  </si>
  <si>
    <t xml:space="preserve">NOTA: Les empreses licitadores podran calcular el preu de cadascun dels serveis especificant el preu/hora ofert per a cadascun dels perfils.(Cel·les C4-C9) </t>
  </si>
  <si>
    <t>PREU/HORA</t>
  </si>
  <si>
    <t>PREU/HORA + IVA</t>
  </si>
  <si>
    <t>Cap de projecte</t>
  </si>
  <si>
    <t>Consultor Sènior</t>
  </si>
  <si>
    <t>Arquitecte d’infraestructura cloud / Desenvolupador de serveis cognitius de IA</t>
  </si>
  <si>
    <t>Expert de seguretat</t>
  </si>
  <si>
    <t>Desenvolupador de Testing/QA</t>
  </si>
  <si>
    <t>TOTAL</t>
  </si>
  <si>
    <t>7.1.1.1.	Preu servei de coordinació  (fins a 2 punts)</t>
  </si>
  <si>
    <t>7.1.1.2.	Preu del serveis d’elaboració del portfoli de projectes i definició del pla estratègic  (fins a 4 punts)</t>
  </si>
  <si>
    <t>7.1.1.3.	Preu del servei d’elaboració de material de suport  (fins a 2 punts)</t>
  </si>
  <si>
    <t>7.1.1.4.	Preu del servei d’acompanyament en la conceptualització i desenvolupament de projectes  (fins a 2 punts)</t>
  </si>
  <si>
    <t>7.1.1.5.	Preu per el servei de desenvolupament i posada en marxa de projectes pilots de complexitat baixa  (fins a 5 punts)</t>
  </si>
  <si>
    <t>7.1.1.6.	Preu per el servei de desenvolupament i posada en marxa de projectes pilots de complexitat mitjana  (fins a 6 punts)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</si>
</sst>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1"/>
      <color theme="1"/>
      <name val="Calibri"/>
      <family val="2"/>
      <scheme val="minor"/>
    </font>
    <font>
      <b/>
      <sz val="10"/>
      <color rgb="FFFFFFFF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theme="1"/>
      <name val="Calibri"/>
      <family val="2"/>
      <charset val="1"/>
    </font>
    <font>
      <sz val="10"/>
      <color rgb="FF757171"/>
      <name val="Calibri"/>
      <family val="2"/>
      <charset val="1"/>
    </font>
    <font>
      <sz val="10"/>
      <color rgb="FF000000"/>
      <name val="Calibri"/>
    </font>
    <font>
      <sz val="11"/>
      <color rgb="FF404040"/>
      <name val="Calibri"/>
    </font>
    <font>
      <b/>
      <sz val="11"/>
      <color theme="1"/>
      <name val="Calibri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1"/>
      </top>
      <bottom/>
      <diagonal/>
    </border>
    <border>
      <left style="thin">
        <color rgb="FFAEAAAA"/>
      </left>
      <right style="thin">
        <color rgb="FFAEAAAA"/>
      </right>
      <top style="thin">
        <color rgb="FFAEAAAA"/>
      </top>
      <bottom style="thin">
        <color rgb="FFAEAAAA"/>
      </bottom>
      <diagonal/>
    </border>
    <border>
      <left style="thin">
        <color rgb="FF000000"/>
      </left>
      <right style="thin">
        <color rgb="FFAEAAAA"/>
      </right>
      <top style="thin">
        <color rgb="FF000000"/>
      </top>
      <bottom/>
      <diagonal/>
    </border>
    <border>
      <left style="thin">
        <color rgb="FFAEAAAA"/>
      </left>
      <right style="thin">
        <color rgb="FFAEAAAA"/>
      </right>
      <top style="thin">
        <color rgb="FF000000"/>
      </top>
      <bottom/>
      <diagonal/>
    </border>
    <border>
      <left style="thin">
        <color rgb="FFAEAAAA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AEAAAA"/>
      </right>
      <top style="thin">
        <color rgb="FF000000"/>
      </top>
      <bottom style="thin">
        <color rgb="FFAEAAAA"/>
      </bottom>
      <diagonal/>
    </border>
    <border>
      <left style="thin">
        <color rgb="FFAEAAAA"/>
      </left>
      <right style="thin">
        <color rgb="FFAEAAAA"/>
      </right>
      <top style="thin">
        <color rgb="FF000000"/>
      </top>
      <bottom style="thin">
        <color rgb="FFAEAAAA"/>
      </bottom>
      <diagonal/>
    </border>
    <border>
      <left style="thin">
        <color rgb="FFAEAAAA"/>
      </left>
      <right style="thin">
        <color rgb="FF000000"/>
      </right>
      <top style="thin">
        <color rgb="FF000000"/>
      </top>
      <bottom style="thin">
        <color rgb="FFAEAAAA"/>
      </bottom>
      <diagonal/>
    </border>
    <border>
      <left style="thin">
        <color rgb="FF000000"/>
      </left>
      <right style="thin">
        <color rgb="FFAEAAAA"/>
      </right>
      <top style="thin">
        <color rgb="FFAEAAAA"/>
      </top>
      <bottom style="thin">
        <color rgb="FFAEAAAA"/>
      </bottom>
      <diagonal/>
    </border>
    <border>
      <left style="thin">
        <color rgb="FFAEAAAA"/>
      </left>
      <right style="thin">
        <color rgb="FF000000"/>
      </right>
      <top style="thin">
        <color rgb="FFAEAAAA"/>
      </top>
      <bottom style="thin">
        <color rgb="FFAEAAAA"/>
      </bottom>
      <diagonal/>
    </border>
    <border>
      <left style="thin">
        <color rgb="FF000000"/>
      </left>
      <right style="thin">
        <color rgb="FFAEAAAA"/>
      </right>
      <top style="thin">
        <color rgb="FFAEAAAA"/>
      </top>
      <bottom style="thin">
        <color rgb="FF000000"/>
      </bottom>
      <diagonal/>
    </border>
    <border>
      <left style="thin">
        <color rgb="FFAEAAAA"/>
      </left>
      <right style="thin">
        <color rgb="FFAEAAAA"/>
      </right>
      <top style="thin">
        <color rgb="FFAEAAAA"/>
      </top>
      <bottom style="thin">
        <color rgb="FF000000"/>
      </bottom>
      <diagonal/>
    </border>
    <border>
      <left style="thin">
        <color rgb="FFAEAAAA"/>
      </left>
      <right style="thin">
        <color rgb="FF000000"/>
      </right>
      <top style="thin">
        <color rgb="FFAEAAAA"/>
      </top>
      <bottom style="thin">
        <color rgb="FF000000"/>
      </bottom>
      <diagonal/>
    </border>
    <border>
      <left style="thin">
        <color rgb="FF000000"/>
      </left>
      <right style="thin">
        <color rgb="FFAEAAAA"/>
      </right>
      <top style="thin">
        <color rgb="FFAEAAAA"/>
      </top>
      <bottom/>
      <diagonal/>
    </border>
    <border>
      <left style="thin">
        <color rgb="FFAEAAAA"/>
      </left>
      <right style="thin">
        <color rgb="FFAEAAAA"/>
      </right>
      <top style="thin">
        <color rgb="FFAEAAAA"/>
      </top>
      <bottom/>
      <diagonal/>
    </border>
    <border>
      <left style="thin">
        <color rgb="FFAEAAAA"/>
      </left>
      <right style="thin">
        <color rgb="FF000000"/>
      </right>
      <top style="thin">
        <color rgb="FFAEAAAA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3" xfId="0" applyFont="1" applyBorder="1"/>
    <xf numFmtId="0" fontId="4" fillId="0" borderId="1" xfId="0" applyFont="1" applyBorder="1"/>
    <xf numFmtId="164" fontId="4" fillId="0" borderId="4" xfId="0" applyNumberFormat="1" applyFont="1" applyBorder="1"/>
    <xf numFmtId="164" fontId="4" fillId="0" borderId="2" xfId="0" applyNumberFormat="1" applyFont="1" applyBorder="1"/>
    <xf numFmtId="0" fontId="4" fillId="2" borderId="3" xfId="0" applyFont="1" applyFill="1" applyBorder="1"/>
    <xf numFmtId="164" fontId="4" fillId="2" borderId="4" xfId="0" applyNumberFormat="1" applyFont="1" applyFill="1" applyBorder="1"/>
    <xf numFmtId="164" fontId="6" fillId="2" borderId="4" xfId="0" applyNumberFormat="1" applyFont="1" applyFill="1" applyBorder="1"/>
    <xf numFmtId="164" fontId="6" fillId="0" borderId="4" xfId="0" applyNumberFormat="1" applyFont="1" applyBorder="1"/>
    <xf numFmtId="0" fontId="4" fillId="2" borderId="1" xfId="0" applyFont="1" applyFill="1" applyBorder="1"/>
    <xf numFmtId="164" fontId="4" fillId="2" borderId="2" xfId="0" applyNumberFormat="1" applyFont="1" applyFill="1" applyBorder="1"/>
    <xf numFmtId="164" fontId="6" fillId="2" borderId="2" xfId="0" applyNumberFormat="1" applyFont="1" applyFill="1" applyBorder="1"/>
    <xf numFmtId="164" fontId="6" fillId="0" borderId="2" xfId="0" applyNumberFormat="1" applyFont="1" applyBorder="1"/>
    <xf numFmtId="0" fontId="2" fillId="0" borderId="6" xfId="0" applyFont="1" applyBorder="1" applyAlignment="1">
      <alignment wrapText="1"/>
    </xf>
    <xf numFmtId="2" fontId="2" fillId="0" borderId="6" xfId="0" applyNumberFormat="1" applyFont="1" applyBorder="1"/>
    <xf numFmtId="0" fontId="2" fillId="0" borderId="6" xfId="0" applyFont="1" applyBorder="1"/>
    <xf numFmtId="0" fontId="0" fillId="0" borderId="0" xfId="0" applyBorder="1"/>
    <xf numFmtId="0" fontId="4" fillId="0" borderId="0" xfId="0" applyFont="1" applyBorder="1"/>
    <xf numFmtId="0" fontId="5" fillId="0" borderId="0" xfId="0" applyFont="1" applyBorder="1"/>
    <xf numFmtId="0" fontId="3" fillId="0" borderId="0" xfId="0" applyFont="1" applyFill="1" applyBorder="1"/>
    <xf numFmtId="0" fontId="2" fillId="0" borderId="5" xfId="0" applyFont="1" applyBorder="1" applyAlignment="1">
      <alignment wrapText="1"/>
    </xf>
    <xf numFmtId="2" fontId="2" fillId="0" borderId="5" xfId="0" applyNumberFormat="1" applyFont="1" applyBorder="1"/>
    <xf numFmtId="0" fontId="7" fillId="3" borderId="9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164" fontId="8" fillId="3" borderId="9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164" fontId="8" fillId="4" borderId="9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164" fontId="8" fillId="3" borderId="12" xfId="0" quotePrefix="1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164" fontId="8" fillId="3" borderId="12" xfId="0" applyNumberFormat="1" applyFont="1" applyFill="1" applyBorder="1" applyAlignment="1">
      <alignment horizontal="center" vertical="center"/>
    </xf>
    <xf numFmtId="164" fontId="8" fillId="3" borderId="7" xfId="0" applyNumberFormat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20" xfId="0" applyNumberFormat="1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164" fontId="8" fillId="4" borderId="12" xfId="0" applyNumberFormat="1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164" fontId="8" fillId="4" borderId="7" xfId="0" applyNumberFormat="1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164" fontId="8" fillId="4" borderId="20" xfId="0" applyNumberFormat="1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164" fontId="8" fillId="4" borderId="17" xfId="0" applyNumberFormat="1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164" fontId="9" fillId="3" borderId="10" xfId="0" applyNumberFormat="1" applyFont="1" applyFill="1" applyBorder="1" applyAlignment="1">
      <alignment horizontal="center" vertical="center"/>
    </xf>
    <xf numFmtId="164" fontId="9" fillId="4" borderId="10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left" vertical="center" wrapText="1"/>
    </xf>
    <xf numFmtId="49" fontId="1" fillId="4" borderId="8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3" borderId="19" xfId="0" applyFont="1" applyFill="1" applyBorder="1" applyAlignment="1">
      <alignment horizontal="left" vertical="center" wrapText="1"/>
    </xf>
    <xf numFmtId="0" fontId="1" fillId="4" borderId="11" xfId="0" applyFont="1" applyFill="1" applyBorder="1" applyAlignment="1">
      <alignment horizontal="left" vertical="center" wrapText="1"/>
    </xf>
    <xf numFmtId="0" fontId="1" fillId="4" borderId="14" xfId="0" applyFont="1" applyFill="1" applyBorder="1" applyAlignment="1">
      <alignment horizontal="left" vertical="center" wrapText="1"/>
    </xf>
    <xf numFmtId="0" fontId="1" fillId="4" borderId="19" xfId="0" applyFont="1" applyFill="1" applyBorder="1" applyAlignment="1">
      <alignment horizontal="left" vertical="center" wrapText="1"/>
    </xf>
    <xf numFmtId="0" fontId="1" fillId="4" borderId="16" xfId="0" applyFont="1" applyFill="1" applyBorder="1" applyAlignment="1">
      <alignment horizontal="left" vertical="center" wrapText="1"/>
    </xf>
    <xf numFmtId="164" fontId="9" fillId="3" borderId="13" xfId="0" applyNumberFormat="1" applyFont="1" applyFill="1" applyBorder="1" applyAlignment="1">
      <alignment horizontal="center" vertical="center"/>
    </xf>
    <xf numFmtId="164" fontId="9" fillId="3" borderId="15" xfId="0" applyNumberFormat="1" applyFont="1" applyFill="1" applyBorder="1" applyAlignment="1">
      <alignment horizontal="center" vertical="center"/>
    </xf>
    <xf numFmtId="164" fontId="9" fillId="3" borderId="21" xfId="0" applyNumberFormat="1" applyFont="1" applyFill="1" applyBorder="1" applyAlignment="1">
      <alignment horizontal="center" vertical="center"/>
    </xf>
    <xf numFmtId="164" fontId="9" fillId="4" borderId="13" xfId="0" applyNumberFormat="1" applyFont="1" applyFill="1" applyBorder="1" applyAlignment="1">
      <alignment horizontal="center" vertical="center"/>
    </xf>
    <xf numFmtId="164" fontId="9" fillId="4" borderId="15" xfId="0" applyNumberFormat="1" applyFont="1" applyFill="1" applyBorder="1" applyAlignment="1">
      <alignment horizontal="center" vertical="center"/>
    </xf>
    <xf numFmtId="164" fontId="9" fillId="4" borderId="21" xfId="0" applyNumberFormat="1" applyFont="1" applyFill="1" applyBorder="1" applyAlignment="1">
      <alignment horizontal="center" vertical="center"/>
    </xf>
    <xf numFmtId="164" fontId="9" fillId="4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zoomScale="85" zoomScaleNormal="85" workbookViewId="0">
      <selection activeCell="C18" sqref="C18"/>
    </sheetView>
  </sheetViews>
  <sheetFormatPr defaultColWidth="9.140625" defaultRowHeight="15" x14ac:dyDescent="0.25"/>
  <cols>
    <col min="1" max="1" width="65.28515625" customWidth="1"/>
    <col min="2" max="2" width="40.140625" customWidth="1"/>
    <col min="3" max="3" width="12.28515625" customWidth="1"/>
    <col min="4" max="4" width="12.7109375" customWidth="1"/>
    <col min="6" max="6" width="11.7109375" customWidth="1"/>
    <col min="7" max="7" width="14.28515625" customWidth="1"/>
    <col min="8" max="8" width="13.140625" customWidth="1"/>
  </cols>
  <sheetData>
    <row r="1" spans="1:18" ht="77.25" customHeight="1" x14ac:dyDescent="0.25">
      <c r="A1" s="57" t="s">
        <v>9</v>
      </c>
    </row>
    <row r="2" spans="1:18" x14ac:dyDescent="0.25">
      <c r="N2" s="16"/>
      <c r="O2" s="16"/>
      <c r="P2" s="16"/>
      <c r="Q2" s="16"/>
      <c r="R2" s="16"/>
    </row>
    <row r="3" spans="1:18" x14ac:dyDescent="0.25">
      <c r="B3" s="20" t="s">
        <v>0</v>
      </c>
      <c r="C3" s="20" t="s">
        <v>10</v>
      </c>
      <c r="D3" s="21" t="s">
        <v>11</v>
      </c>
      <c r="N3" s="16"/>
      <c r="O3" s="16"/>
      <c r="P3" s="16"/>
      <c r="Q3" s="16"/>
      <c r="R3" s="16"/>
    </row>
    <row r="4" spans="1:18" x14ac:dyDescent="0.25">
      <c r="B4" s="5" t="s">
        <v>12</v>
      </c>
      <c r="C4" s="6">
        <v>56.26</v>
      </c>
      <c r="D4" s="7">
        <f>C4*1.21</f>
        <v>68.07459999999999</v>
      </c>
      <c r="N4" s="16"/>
      <c r="O4" s="19"/>
      <c r="P4" s="19"/>
      <c r="Q4" s="19"/>
      <c r="R4" s="16"/>
    </row>
    <row r="5" spans="1:18" x14ac:dyDescent="0.25">
      <c r="B5" s="1" t="s">
        <v>13</v>
      </c>
      <c r="C5" s="3">
        <v>61.88</v>
      </c>
      <c r="D5" s="8">
        <f t="shared" ref="D5:D9" si="0">C5*1.21</f>
        <v>74.874800000000008</v>
      </c>
      <c r="N5" s="16"/>
      <c r="O5" s="17"/>
      <c r="P5" s="17"/>
      <c r="Q5" s="17"/>
      <c r="R5" s="16"/>
    </row>
    <row r="6" spans="1:18" x14ac:dyDescent="0.25">
      <c r="B6" s="9" t="s">
        <v>14</v>
      </c>
      <c r="C6" s="10">
        <v>78.75</v>
      </c>
      <c r="D6" s="11">
        <f t="shared" si="0"/>
        <v>95.287499999999994</v>
      </c>
      <c r="N6" s="16"/>
      <c r="O6" s="17"/>
      <c r="P6" s="17"/>
      <c r="Q6" s="17"/>
      <c r="R6" s="16"/>
    </row>
    <row r="7" spans="1:18" x14ac:dyDescent="0.25">
      <c r="B7" s="9" t="s">
        <v>1</v>
      </c>
      <c r="C7" s="10">
        <v>55.92</v>
      </c>
      <c r="D7" s="11">
        <f t="shared" si="0"/>
        <v>67.663200000000003</v>
      </c>
      <c r="N7" s="16"/>
      <c r="O7" s="17"/>
      <c r="P7" s="17"/>
      <c r="Q7" s="18"/>
      <c r="R7" s="16"/>
    </row>
    <row r="8" spans="1:18" x14ac:dyDescent="0.25">
      <c r="B8" s="2" t="s">
        <v>15</v>
      </c>
      <c r="C8" s="4">
        <v>67.5</v>
      </c>
      <c r="D8" s="12">
        <f t="shared" si="0"/>
        <v>81.674999999999997</v>
      </c>
      <c r="N8" s="16"/>
      <c r="O8" s="17"/>
      <c r="P8" s="17"/>
      <c r="Q8" s="18"/>
      <c r="R8" s="16"/>
    </row>
    <row r="9" spans="1:18" x14ac:dyDescent="0.25">
      <c r="B9" s="9" t="s">
        <v>16</v>
      </c>
      <c r="C9" s="10">
        <v>49.66</v>
      </c>
      <c r="D9" s="11">
        <f t="shared" si="0"/>
        <v>60.088599999999992</v>
      </c>
      <c r="N9" s="16"/>
      <c r="O9" s="17"/>
      <c r="P9" s="17"/>
      <c r="Q9" s="18"/>
      <c r="R9" s="16"/>
    </row>
    <row r="10" spans="1:18" x14ac:dyDescent="0.25">
      <c r="N10" s="16"/>
      <c r="O10" s="17"/>
      <c r="P10" s="17"/>
      <c r="Q10" s="18"/>
      <c r="R10" s="16"/>
    </row>
    <row r="11" spans="1:18" x14ac:dyDescent="0.25">
      <c r="A11" s="13" t="s">
        <v>3</v>
      </c>
      <c r="B11" s="13" t="s">
        <v>0</v>
      </c>
      <c r="C11" s="14" t="s">
        <v>4</v>
      </c>
      <c r="D11" s="15" t="s">
        <v>5</v>
      </c>
      <c r="E11" s="15" t="s">
        <v>6</v>
      </c>
      <c r="F11" s="14" t="s">
        <v>7</v>
      </c>
      <c r="G11" s="14" t="s">
        <v>8</v>
      </c>
      <c r="H11" s="15" t="s">
        <v>17</v>
      </c>
    </row>
    <row r="12" spans="1:18" x14ac:dyDescent="0.25">
      <c r="A12" s="55" t="s">
        <v>18</v>
      </c>
      <c r="B12" s="22" t="s">
        <v>12</v>
      </c>
      <c r="C12" s="34">
        <f>C4</f>
        <v>56.26</v>
      </c>
      <c r="D12" s="35">
        <v>2</v>
      </c>
      <c r="E12" s="35">
        <v>16</v>
      </c>
      <c r="F12" s="34">
        <f>C12*E12</f>
        <v>900.16</v>
      </c>
      <c r="G12" s="34">
        <f>F12*1.21</f>
        <v>1089.1935999999998</v>
      </c>
      <c r="H12" s="53">
        <f>F12</f>
        <v>900.16</v>
      </c>
    </row>
    <row r="13" spans="1:18" ht="30" x14ac:dyDescent="0.25">
      <c r="A13" s="56" t="s">
        <v>19</v>
      </c>
      <c r="B13" s="23" t="s">
        <v>13</v>
      </c>
      <c r="C13" s="36">
        <f>C5</f>
        <v>61.88</v>
      </c>
      <c r="D13" s="37">
        <v>25</v>
      </c>
      <c r="E13" s="37">
        <v>200</v>
      </c>
      <c r="F13" s="36">
        <f t="shared" ref="F13:F30" si="1">C13*E13</f>
        <v>12376</v>
      </c>
      <c r="G13" s="36">
        <f t="shared" ref="G13:G31" si="2">F13*1.21</f>
        <v>14974.96</v>
      </c>
      <c r="H13" s="54">
        <f>F13</f>
        <v>12376</v>
      </c>
    </row>
    <row r="14" spans="1:18" x14ac:dyDescent="0.25">
      <c r="A14" s="58" t="s">
        <v>20</v>
      </c>
      <c r="B14" s="24" t="s">
        <v>13</v>
      </c>
      <c r="C14" s="38">
        <f>C5</f>
        <v>61.88</v>
      </c>
      <c r="D14" s="39">
        <v>3</v>
      </c>
      <c r="E14" s="39">
        <v>24</v>
      </c>
      <c r="F14" s="40">
        <f t="shared" si="1"/>
        <v>1485.1200000000001</v>
      </c>
      <c r="G14" s="40">
        <f t="shared" si="2"/>
        <v>1796.9952000000001</v>
      </c>
      <c r="H14" s="65">
        <f>SUM(F14:F17)</f>
        <v>2832.48</v>
      </c>
    </row>
    <row r="15" spans="1:18" ht="30" x14ac:dyDescent="0.25">
      <c r="A15" s="59"/>
      <c r="B15" s="25" t="s">
        <v>14</v>
      </c>
      <c r="C15" s="41">
        <f>C6</f>
        <v>78.75</v>
      </c>
      <c r="D15" s="42">
        <v>1</v>
      </c>
      <c r="E15" s="42">
        <v>8</v>
      </c>
      <c r="F15" s="41">
        <f t="shared" si="1"/>
        <v>630</v>
      </c>
      <c r="G15" s="41">
        <f t="shared" si="2"/>
        <v>762.3</v>
      </c>
      <c r="H15" s="66"/>
    </row>
    <row r="16" spans="1:18" x14ac:dyDescent="0.25">
      <c r="A16" s="59"/>
      <c r="B16" s="26" t="s">
        <v>1</v>
      </c>
      <c r="C16" s="41">
        <f>C7</f>
        <v>55.92</v>
      </c>
      <c r="D16" s="42">
        <v>1</v>
      </c>
      <c r="E16" s="42">
        <v>8</v>
      </c>
      <c r="F16" s="41">
        <f t="shared" si="1"/>
        <v>447.36</v>
      </c>
      <c r="G16" s="41">
        <f t="shared" si="2"/>
        <v>541.30560000000003</v>
      </c>
      <c r="H16" s="66"/>
    </row>
    <row r="17" spans="1:8" x14ac:dyDescent="0.25">
      <c r="A17" s="60"/>
      <c r="B17" s="27" t="s">
        <v>15</v>
      </c>
      <c r="C17" s="43">
        <f>C8</f>
        <v>67.5</v>
      </c>
      <c r="D17" s="44">
        <v>0.5</v>
      </c>
      <c r="E17" s="44">
        <v>4</v>
      </c>
      <c r="F17" s="43">
        <f t="shared" si="1"/>
        <v>270</v>
      </c>
      <c r="G17" s="43">
        <f t="shared" si="2"/>
        <v>326.7</v>
      </c>
      <c r="H17" s="67"/>
    </row>
    <row r="18" spans="1:8" x14ac:dyDescent="0.25">
      <c r="A18" s="61" t="s">
        <v>21</v>
      </c>
      <c r="B18" s="28" t="s">
        <v>13</v>
      </c>
      <c r="C18" s="45">
        <f>C5</f>
        <v>61.88</v>
      </c>
      <c r="D18" s="46">
        <v>6</v>
      </c>
      <c r="E18" s="46">
        <v>48</v>
      </c>
      <c r="F18" s="45">
        <f t="shared" si="1"/>
        <v>2970.2400000000002</v>
      </c>
      <c r="G18" s="45">
        <f t="shared" si="2"/>
        <v>3593.9904000000001</v>
      </c>
      <c r="H18" s="68">
        <f>SUM(F18:F21)</f>
        <v>5217.5999999999995</v>
      </c>
    </row>
    <row r="19" spans="1:8" ht="30" x14ac:dyDescent="0.25">
      <c r="A19" s="62"/>
      <c r="B19" s="29" t="s">
        <v>14</v>
      </c>
      <c r="C19" s="47">
        <f>C6</f>
        <v>78.75</v>
      </c>
      <c r="D19" s="48">
        <v>2</v>
      </c>
      <c r="E19" s="48">
        <v>16</v>
      </c>
      <c r="F19" s="47">
        <f t="shared" si="1"/>
        <v>1260</v>
      </c>
      <c r="G19" s="47">
        <f t="shared" si="2"/>
        <v>1524.6</v>
      </c>
      <c r="H19" s="69"/>
    </row>
    <row r="20" spans="1:8" x14ac:dyDescent="0.25">
      <c r="A20" s="62"/>
      <c r="B20" s="30" t="s">
        <v>1</v>
      </c>
      <c r="C20" s="47">
        <f>C7</f>
        <v>55.92</v>
      </c>
      <c r="D20" s="48">
        <v>1</v>
      </c>
      <c r="E20" s="48">
        <v>8</v>
      </c>
      <c r="F20" s="47">
        <f t="shared" si="1"/>
        <v>447.36</v>
      </c>
      <c r="G20" s="47">
        <f t="shared" si="2"/>
        <v>541.30560000000003</v>
      </c>
      <c r="H20" s="69"/>
    </row>
    <row r="21" spans="1:8" x14ac:dyDescent="0.25">
      <c r="A21" s="63"/>
      <c r="B21" s="31" t="s">
        <v>15</v>
      </c>
      <c r="C21" s="49">
        <f>C8</f>
        <v>67.5</v>
      </c>
      <c r="D21" s="50">
        <v>1</v>
      </c>
      <c r="E21" s="50">
        <v>8</v>
      </c>
      <c r="F21" s="49">
        <f t="shared" si="1"/>
        <v>540</v>
      </c>
      <c r="G21" s="49">
        <f t="shared" si="2"/>
        <v>653.4</v>
      </c>
      <c r="H21" s="70"/>
    </row>
    <row r="22" spans="1:8" x14ac:dyDescent="0.25">
      <c r="A22" s="58" t="s">
        <v>22</v>
      </c>
      <c r="B22" s="24" t="s">
        <v>13</v>
      </c>
      <c r="C22" s="40">
        <f>C5</f>
        <v>61.88</v>
      </c>
      <c r="D22" s="39">
        <v>8</v>
      </c>
      <c r="E22" s="39">
        <v>64</v>
      </c>
      <c r="F22" s="40">
        <f t="shared" si="1"/>
        <v>3960.32</v>
      </c>
      <c r="G22" s="40">
        <f t="shared" si="2"/>
        <v>4791.9872000000005</v>
      </c>
      <c r="H22" s="65">
        <f>SUM(F22:F26)</f>
        <v>18365.919999999998</v>
      </c>
    </row>
    <row r="23" spans="1:8" ht="30" x14ac:dyDescent="0.25">
      <c r="A23" s="59"/>
      <c r="B23" s="25" t="s">
        <v>14</v>
      </c>
      <c r="C23" s="41">
        <f>C6</f>
        <v>78.75</v>
      </c>
      <c r="D23" s="42">
        <v>12</v>
      </c>
      <c r="E23" s="42">
        <v>96</v>
      </c>
      <c r="F23" s="41">
        <f t="shared" si="1"/>
        <v>7560</v>
      </c>
      <c r="G23" s="41">
        <f t="shared" si="2"/>
        <v>9147.6</v>
      </c>
      <c r="H23" s="66"/>
    </row>
    <row r="24" spans="1:8" x14ac:dyDescent="0.25">
      <c r="A24" s="59"/>
      <c r="B24" s="26" t="s">
        <v>1</v>
      </c>
      <c r="C24" s="41">
        <f>C7</f>
        <v>55.92</v>
      </c>
      <c r="D24" s="42">
        <v>12</v>
      </c>
      <c r="E24" s="42">
        <v>96</v>
      </c>
      <c r="F24" s="41">
        <f t="shared" si="1"/>
        <v>5368.32</v>
      </c>
      <c r="G24" s="41">
        <f t="shared" si="2"/>
        <v>6495.6671999999999</v>
      </c>
      <c r="H24" s="66"/>
    </row>
    <row r="25" spans="1:8" x14ac:dyDescent="0.25">
      <c r="A25" s="59"/>
      <c r="B25" s="26" t="s">
        <v>15</v>
      </c>
      <c r="C25" s="41">
        <f>C8</f>
        <v>67.5</v>
      </c>
      <c r="D25" s="42">
        <v>2</v>
      </c>
      <c r="E25" s="42">
        <v>16</v>
      </c>
      <c r="F25" s="41">
        <f t="shared" si="1"/>
        <v>1080</v>
      </c>
      <c r="G25" s="41">
        <f t="shared" si="2"/>
        <v>1306.8</v>
      </c>
      <c r="H25" s="66"/>
    </row>
    <row r="26" spans="1:8" x14ac:dyDescent="0.25">
      <c r="A26" s="60"/>
      <c r="B26" s="32" t="s">
        <v>2</v>
      </c>
      <c r="C26" s="43">
        <f>C9</f>
        <v>49.66</v>
      </c>
      <c r="D26" s="44">
        <v>1</v>
      </c>
      <c r="E26" s="44">
        <v>8</v>
      </c>
      <c r="F26" s="43">
        <f t="shared" si="1"/>
        <v>397.28</v>
      </c>
      <c r="G26" s="43">
        <f t="shared" si="2"/>
        <v>480.70879999999994</v>
      </c>
      <c r="H26" s="67"/>
    </row>
    <row r="27" spans="1:8" x14ac:dyDescent="0.25">
      <c r="A27" s="61" t="s">
        <v>23</v>
      </c>
      <c r="B27" s="28" t="s">
        <v>13</v>
      </c>
      <c r="C27" s="45">
        <f>C5</f>
        <v>61.88</v>
      </c>
      <c r="D27" s="46">
        <v>16</v>
      </c>
      <c r="E27" s="46">
        <v>128</v>
      </c>
      <c r="F27" s="45">
        <f t="shared" si="1"/>
        <v>7920.64</v>
      </c>
      <c r="G27" s="45">
        <f t="shared" si="2"/>
        <v>9583.974400000001</v>
      </c>
      <c r="H27" s="68">
        <f>SUM(F27:F31)</f>
        <v>35254.569256198345</v>
      </c>
    </row>
    <row r="28" spans="1:8" ht="30" x14ac:dyDescent="0.25">
      <c r="A28" s="62"/>
      <c r="B28" s="29" t="s">
        <v>14</v>
      </c>
      <c r="C28" s="47">
        <f>C6</f>
        <v>78.75</v>
      </c>
      <c r="D28" s="48">
        <v>24</v>
      </c>
      <c r="E28" s="48">
        <v>192</v>
      </c>
      <c r="F28" s="47">
        <f t="shared" si="1"/>
        <v>15120</v>
      </c>
      <c r="G28" s="47">
        <f t="shared" si="2"/>
        <v>18295.2</v>
      </c>
      <c r="H28" s="69"/>
    </row>
    <row r="29" spans="1:8" x14ac:dyDescent="0.25">
      <c r="A29" s="62"/>
      <c r="B29" s="30" t="s">
        <v>1</v>
      </c>
      <c r="C29" s="47">
        <f>C7</f>
        <v>55.92</v>
      </c>
      <c r="D29" s="48">
        <v>24</v>
      </c>
      <c r="E29" s="48">
        <v>192</v>
      </c>
      <c r="F29" s="47">
        <f t="shared" si="1"/>
        <v>10736.64</v>
      </c>
      <c r="G29" s="47">
        <f t="shared" si="2"/>
        <v>12991.3344</v>
      </c>
      <c r="H29" s="69"/>
    </row>
    <row r="30" spans="1:8" x14ac:dyDescent="0.25">
      <c r="A30" s="62"/>
      <c r="B30" s="30" t="s">
        <v>15</v>
      </c>
      <c r="C30" s="47">
        <f>C8</f>
        <v>67.5</v>
      </c>
      <c r="D30" s="48">
        <v>2</v>
      </c>
      <c r="E30" s="48">
        <v>16</v>
      </c>
      <c r="F30" s="47">
        <f t="shared" si="1"/>
        <v>1080</v>
      </c>
      <c r="G30" s="47">
        <f t="shared" si="2"/>
        <v>1306.8</v>
      </c>
      <c r="H30" s="69"/>
    </row>
    <row r="31" spans="1:8" x14ac:dyDescent="0.25">
      <c r="A31" s="64"/>
      <c r="B31" s="33" t="s">
        <v>16</v>
      </c>
      <c r="C31" s="51">
        <f>C9</f>
        <v>49.66</v>
      </c>
      <c r="D31" s="52">
        <v>1</v>
      </c>
      <c r="E31" s="52">
        <v>8</v>
      </c>
      <c r="F31" s="51">
        <v>397.28925619834712</v>
      </c>
      <c r="G31" s="51">
        <f t="shared" si="2"/>
        <v>480.72</v>
      </c>
      <c r="H31" s="71"/>
    </row>
  </sheetData>
  <mergeCells count="8">
    <mergeCell ref="A14:A17"/>
    <mergeCell ref="A18:A21"/>
    <mergeCell ref="A22:A26"/>
    <mergeCell ref="A27:A31"/>
    <mergeCell ref="H14:H17"/>
    <mergeCell ref="H18:H21"/>
    <mergeCell ref="H22:H26"/>
    <mergeCell ref="H27:H3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46900DDB4DDB4CAA0DA367AE535086" ma:contentTypeVersion="12" ma:contentTypeDescription="Crear nuevo documento." ma:contentTypeScope="" ma:versionID="3753a8c12e81598388c63886dc6b4b78">
  <xsd:schema xmlns:xsd="http://www.w3.org/2001/XMLSchema" xmlns:xs="http://www.w3.org/2001/XMLSchema" xmlns:p="http://schemas.microsoft.com/office/2006/metadata/properties" xmlns:ns2="72463334-523d-4c19-93a3-2311db4e3489" xmlns:ns3="fcda690a-a802-4173-a558-96384075cc14" targetNamespace="http://schemas.microsoft.com/office/2006/metadata/properties" ma:root="true" ma:fieldsID="4d66260a4ff672dfc864c75b3ec674eb" ns2:_="" ns3:_="">
    <xsd:import namespace="72463334-523d-4c19-93a3-2311db4e3489"/>
    <xsd:import namespace="fcda690a-a802-4173-a558-96384075cc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463334-523d-4c19-93a3-2311db4e34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a690a-a802-4173-a558-96384075cc1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7D158F-8DAE-424B-B82E-00A80EF8C9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A4D1EA-DEE7-45EF-8872-61D1DC439929}">
  <ds:schemaRefs>
    <ds:schemaRef ds:uri="http://purl.org/dc/elements/1.1/"/>
    <ds:schemaRef ds:uri="http://schemas.microsoft.com/office/2006/metadata/properties"/>
    <ds:schemaRef ds:uri="fcda690a-a802-4173-a558-96384075cc14"/>
    <ds:schemaRef ds:uri="72463334-523d-4c19-93a3-2311db4e3489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E40279B-3934-4D17-B4BC-2AC937D6B1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463334-523d-4c19-93a3-2311db4e3489"/>
    <ds:schemaRef ds:uri="fcda690a-a802-4173-a558-96384075cc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CALCUL PAQUET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MUTILVA BENITO, NURIA</dc:creator>
  <cp:lastModifiedBy>Núria</cp:lastModifiedBy>
  <cp:revision/>
  <dcterms:created xsi:type="dcterms:W3CDTF">2022-03-08T08:33:18Z</dcterms:created>
  <dcterms:modified xsi:type="dcterms:W3CDTF">2022-04-05T14:12:18Z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0x010100B346900DDB4DDB4CAA0DA367AE535086</vt:lpwstr>
  </property>
</Properties>
</file>